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d.docs.live.net/6e22eb52afe93198/工事部　800.ｲﾝﾎﾞｲｽ請求書･仕訳表・登録一覧他/改訂検討中02.27/請求書、出来高調書_2023.10/配布用/"/>
    </mc:Choice>
  </mc:AlternateContent>
  <xr:revisionPtr revIDLastSave="20" documentId="13_ncr:1_{E28E3E4C-2D78-4EF0-BB90-2BEACBB62273}" xr6:coauthVersionLast="47" xr6:coauthVersionMax="47" xr10:uidLastSave="{53ACAC85-C64D-4C0C-BAC7-C3E13CBE0A6E}"/>
  <bookViews>
    <workbookView xWindow="-120" yWindow="-120" windowWidth="29040" windowHeight="15840" tabRatio="653" xr2:uid="{E039A542-2959-4AFA-8A2A-1CDC4B86AC03}"/>
  </bookViews>
  <sheets>
    <sheet name="請求書(契約外)" sheetId="35" r:id="rId1"/>
    <sheet name="例_外注、資材、リース等" sheetId="38" r:id="rId2"/>
    <sheet name="例_燃料関係" sheetId="42" r:id="rId3"/>
    <sheet name="振込依頼書" sheetId="39" r:id="rId4"/>
  </sheets>
  <definedNames>
    <definedName name="_xlnm.Print_Area" localSheetId="3">振込依頼書!$A$1:$U$52</definedName>
    <definedName name="_xlnm.Print_Area" localSheetId="0">'請求書(契約外)'!$A$1:$S$28</definedName>
    <definedName name="_xlnm.Print_Area" localSheetId="1">'例_外注、資材、リース等'!$A$1:$S$28</definedName>
    <definedName name="_xlnm.Print_Area" localSheetId="2">例_燃料関係!$A$1:$S$28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3" i="42" l="1"/>
  <c r="U34" i="42" s="1"/>
  <c r="U35" i="42" s="1"/>
  <c r="U36" i="42" s="1"/>
  <c r="U37" i="42" s="1"/>
  <c r="U38" i="42" s="1"/>
  <c r="U39" i="42" s="1"/>
  <c r="U40" i="42" s="1"/>
  <c r="U41" i="42" s="1"/>
  <c r="U42" i="42" s="1"/>
  <c r="U43" i="42" s="1"/>
  <c r="Q24" i="42"/>
  <c r="P24" i="42"/>
  <c r="F24" i="42"/>
  <c r="P23" i="42"/>
  <c r="Q23" i="42"/>
  <c r="F23" i="42"/>
  <c r="Q22" i="42"/>
  <c r="P22" i="42"/>
  <c r="F22" i="42"/>
  <c r="Q21" i="42"/>
  <c r="P21" i="42"/>
  <c r="O21" i="42"/>
  <c r="N21" i="42"/>
  <c r="G21" i="42"/>
  <c r="F21" i="42"/>
  <c r="P20" i="42"/>
  <c r="O20" i="42"/>
  <c r="O19" i="42" s="1"/>
  <c r="N20" i="42"/>
  <c r="Q20" i="42" s="1"/>
  <c r="Q19" i="42" s="1"/>
  <c r="F20" i="42"/>
  <c r="G20" i="42" s="1"/>
  <c r="R19" i="42"/>
  <c r="R25" i="42" s="1"/>
  <c r="P19" i="42"/>
  <c r="N19" i="42"/>
  <c r="H8" i="42" s="1"/>
  <c r="L19" i="42"/>
  <c r="K19" i="42"/>
  <c r="Q18" i="42"/>
  <c r="P18" i="42"/>
  <c r="F18" i="42"/>
  <c r="Q17" i="42"/>
  <c r="P17" i="42"/>
  <c r="F17" i="42"/>
  <c r="Q16" i="42"/>
  <c r="P16" i="42"/>
  <c r="F16" i="42"/>
  <c r="Q15" i="42"/>
  <c r="Q14" i="42" s="1"/>
  <c r="Q25" i="42" s="1"/>
  <c r="P15" i="42"/>
  <c r="R14" i="42"/>
  <c r="P14" i="42"/>
  <c r="O14" i="42"/>
  <c r="N14" i="42"/>
  <c r="M14" i="42"/>
  <c r="L14" i="42"/>
  <c r="L25" i="42" s="1"/>
  <c r="K14" i="42"/>
  <c r="K25" i="42" s="1"/>
  <c r="J14" i="42"/>
  <c r="U33" i="38"/>
  <c r="U34" i="38" s="1"/>
  <c r="U35" i="38" s="1"/>
  <c r="U36" i="38" s="1"/>
  <c r="U37" i="38" s="1"/>
  <c r="U38" i="38" s="1"/>
  <c r="U39" i="38" s="1"/>
  <c r="U40" i="38" s="1"/>
  <c r="U41" i="38" s="1"/>
  <c r="U42" i="38" s="1"/>
  <c r="U43" i="38" s="1"/>
  <c r="Q24" i="38"/>
  <c r="P24" i="38"/>
  <c r="F24" i="38"/>
  <c r="P23" i="38"/>
  <c r="Q23" i="38"/>
  <c r="F23" i="38"/>
  <c r="Q22" i="38"/>
  <c r="P22" i="38"/>
  <c r="F22" i="38"/>
  <c r="Q21" i="38"/>
  <c r="P21" i="38"/>
  <c r="O21" i="38"/>
  <c r="N21" i="38"/>
  <c r="G21" i="38"/>
  <c r="F21" i="38"/>
  <c r="Q20" i="38"/>
  <c r="P20" i="38"/>
  <c r="O20" i="38"/>
  <c r="O19" i="38" s="1"/>
  <c r="O25" i="38" s="1"/>
  <c r="N20" i="38"/>
  <c r="F20" i="38"/>
  <c r="G20" i="38" s="1"/>
  <c r="R19" i="38"/>
  <c r="R25" i="38" s="1"/>
  <c r="P19" i="38"/>
  <c r="N19" i="38"/>
  <c r="L19" i="38"/>
  <c r="K19" i="38"/>
  <c r="Q18" i="38"/>
  <c r="P18" i="38"/>
  <c r="F18" i="38"/>
  <c r="Q17" i="38"/>
  <c r="P17" i="38"/>
  <c r="F17" i="38"/>
  <c r="Q16" i="38"/>
  <c r="P16" i="38"/>
  <c r="F16" i="38"/>
  <c r="Q15" i="38"/>
  <c r="Q14" i="38" s="1"/>
  <c r="P15" i="38"/>
  <c r="R14" i="38"/>
  <c r="P14" i="38"/>
  <c r="O14" i="38"/>
  <c r="N14" i="38"/>
  <c r="M14" i="38"/>
  <c r="L14" i="38"/>
  <c r="L25" i="38" s="1"/>
  <c r="K14" i="38"/>
  <c r="K25" i="38" s="1"/>
  <c r="J14" i="38"/>
  <c r="N25" i="35"/>
  <c r="F23" i="35"/>
  <c r="N25" i="42" l="1"/>
  <c r="H4" i="42" s="1"/>
  <c r="O25" i="42"/>
  <c r="N25" i="38"/>
  <c r="H4" i="38" s="1"/>
  <c r="Q19" i="38"/>
  <c r="Q25" i="38" s="1"/>
  <c r="H8" i="38"/>
  <c r="Q24" i="35"/>
  <c r="P24" i="35"/>
  <c r="F24" i="35" s="1"/>
  <c r="Q22" i="35" l="1"/>
  <c r="F18" i="35"/>
  <c r="F17" i="35"/>
  <c r="F16" i="35"/>
  <c r="Q18" i="35"/>
  <c r="Q17" i="35"/>
  <c r="Q16" i="35"/>
  <c r="P23" i="35"/>
  <c r="P21" i="35"/>
  <c r="P20" i="35"/>
  <c r="P19" i="35"/>
  <c r="P18" i="35"/>
  <c r="P17" i="35"/>
  <c r="P16" i="35"/>
  <c r="P15" i="35"/>
  <c r="M14" i="35"/>
  <c r="J14" i="35"/>
  <c r="N2" i="35"/>
  <c r="Q15" i="35" l="1"/>
  <c r="P14" i="35"/>
  <c r="P22" i="35"/>
  <c r="F22" i="35" s="1"/>
  <c r="N21" i="35"/>
  <c r="N14" i="35"/>
  <c r="O14" i="35"/>
  <c r="L14" i="35"/>
  <c r="R14" i="35"/>
  <c r="U33" i="35"/>
  <c r="U34" i="35" s="1"/>
  <c r="U35" i="35" s="1"/>
  <c r="U36" i="35" s="1"/>
  <c r="U37" i="35" s="1"/>
  <c r="U38" i="35" s="1"/>
  <c r="U39" i="35" s="1"/>
  <c r="U40" i="35" s="1"/>
  <c r="U41" i="35" s="1"/>
  <c r="U42" i="35" s="1"/>
  <c r="U43" i="35" s="1"/>
  <c r="Q23" i="35"/>
  <c r="O21" i="35"/>
  <c r="O20" i="35"/>
  <c r="R19" i="35"/>
  <c r="R25" i="35" l="1"/>
  <c r="L19" i="35"/>
  <c r="L25" i="35" s="1"/>
  <c r="Q14" i="35"/>
  <c r="N20" i="35"/>
  <c r="K19" i="35"/>
  <c r="F21" i="35"/>
  <c r="G21" i="35" s="1"/>
  <c r="O19" i="35"/>
  <c r="O25" i="35" s="1"/>
  <c r="Q21" i="35"/>
  <c r="K14" i="35"/>
  <c r="Q20" i="35" l="1"/>
  <c r="Q19" i="35" s="1"/>
  <c r="Q25" i="35" s="1"/>
  <c r="N19" i="35"/>
  <c r="K25" i="35"/>
  <c r="H8" i="35" l="1"/>
  <c r="H4" i="35"/>
  <c r="F20" i="35" l="1"/>
  <c r="G20" i="35" s="1"/>
</calcChain>
</file>

<file path=xl/sharedStrings.xml><?xml version="1.0" encoding="utf-8"?>
<sst xmlns="http://schemas.openxmlformats.org/spreadsheetml/2006/main" count="389" uniqueCount="173">
  <si>
    <t>請求金額</t>
    <rPh sb="0" eb="2">
      <t>セイキュウ</t>
    </rPh>
    <rPh sb="2" eb="4">
      <t>キンガク</t>
    </rPh>
    <phoneticPr fontId="2"/>
  </si>
  <si>
    <t>内消費税及び地方消費税額</t>
    <rPh sb="0" eb="1">
      <t>ウチ</t>
    </rPh>
    <rPh sb="1" eb="4">
      <t>ショウヒゼイ</t>
    </rPh>
    <rPh sb="4" eb="5">
      <t>オヨ</t>
    </rPh>
    <rPh sb="6" eb="8">
      <t>チホウ</t>
    </rPh>
    <rPh sb="8" eb="12">
      <t>ショウヒゼイガク</t>
    </rPh>
    <phoneticPr fontId="2"/>
  </si>
  <si>
    <t>作業所　御中</t>
    <rPh sb="0" eb="2">
      <t>サギョウ</t>
    </rPh>
    <rPh sb="2" eb="3">
      <t>ショ</t>
    </rPh>
    <rPh sb="4" eb="6">
      <t>オンチュウ</t>
    </rPh>
    <phoneticPr fontId="2"/>
  </si>
  <si>
    <t>単位</t>
    <rPh sb="0" eb="2">
      <t>タンイ</t>
    </rPh>
    <phoneticPr fontId="2"/>
  </si>
  <si>
    <t>今回</t>
    <rPh sb="0" eb="2">
      <t>コンカイ</t>
    </rPh>
    <phoneticPr fontId="2"/>
  </si>
  <si>
    <t>累計</t>
    <rPh sb="0" eb="2">
      <t>ルイケイ</t>
    </rPh>
    <phoneticPr fontId="2"/>
  </si>
  <si>
    <t>数量</t>
    <rPh sb="0" eb="2">
      <t>スウリョウ</t>
    </rPh>
    <phoneticPr fontId="2"/>
  </si>
  <si>
    <t>単価</t>
    <rPh sb="0" eb="2">
      <t>タンカ</t>
    </rPh>
    <phoneticPr fontId="2"/>
  </si>
  <si>
    <t>金額</t>
    <rPh sb="0" eb="2">
      <t>キンガク</t>
    </rPh>
    <phoneticPr fontId="2"/>
  </si>
  <si>
    <t>株式会社 日豊建設</t>
    <rPh sb="0" eb="4">
      <t>カブシ</t>
    </rPh>
    <rPh sb="5" eb="9">
      <t>ニッポウ</t>
    </rPh>
    <phoneticPr fontId="2"/>
  </si>
  <si>
    <t>　請　　　求　　　書　</t>
    <rPh sb="1" eb="2">
      <t>ショウ</t>
    </rPh>
    <rPh sb="5" eb="6">
      <t>モトム</t>
    </rPh>
    <rPh sb="9" eb="10">
      <t>ショ</t>
    </rPh>
    <phoneticPr fontId="2"/>
  </si>
  <si>
    <t>名称</t>
    <rPh sb="0" eb="2">
      <t>メイショウ</t>
    </rPh>
    <phoneticPr fontId="2"/>
  </si>
  <si>
    <t>請求内容</t>
    <rPh sb="0" eb="2">
      <t>セイキュウ</t>
    </rPh>
    <rPh sb="2" eb="4">
      <t>ナイヨウ</t>
    </rPh>
    <phoneticPr fontId="2"/>
  </si>
  <si>
    <t>契約</t>
    <rPh sb="0" eb="2">
      <t>ケイヤク</t>
    </rPh>
    <phoneticPr fontId="2"/>
  </si>
  <si>
    <t>前回迄</t>
    <rPh sb="0" eb="3">
      <t>ゼンカイマデ</t>
    </rPh>
    <phoneticPr fontId="2"/>
  </si>
  <si>
    <t>枚</t>
    <rPh sb="0" eb="1">
      <t>マイ</t>
    </rPh>
    <phoneticPr fontId="2"/>
  </si>
  <si>
    <t>電話番号：</t>
    <rPh sb="0" eb="2">
      <t>デンワ</t>
    </rPh>
    <rPh sb="2" eb="4">
      <t>バンゴウ</t>
    </rPh>
    <phoneticPr fontId="2"/>
  </si>
  <si>
    <t>(内訳)別紙明細書　</t>
    <rPh sb="1" eb="3">
      <t>ウチワケ</t>
    </rPh>
    <rPh sb="4" eb="6">
      <t>ベッシ</t>
    </rPh>
    <rPh sb="6" eb="9">
      <t>メイサイショ</t>
    </rPh>
    <phoneticPr fontId="2"/>
  </si>
  <si>
    <t>請求
数量</t>
    <rPh sb="0" eb="2">
      <t>セイキュウ</t>
    </rPh>
    <rPh sb="3" eb="5">
      <t>スウリョウ</t>
    </rPh>
    <phoneticPr fontId="2"/>
  </si>
  <si>
    <t>住所：</t>
    <rPh sb="0" eb="2">
      <t>ジュウショ</t>
    </rPh>
    <phoneticPr fontId="2"/>
  </si>
  <si>
    <t>商社名：</t>
    <rPh sb="0" eb="3">
      <t>ショウシャ</t>
    </rPh>
    <phoneticPr fontId="2"/>
  </si>
  <si>
    <t>印</t>
    <rPh sb="0" eb="1">
      <t>イン</t>
    </rPh>
    <phoneticPr fontId="2"/>
  </si>
  <si>
    <t>消費税_10%</t>
    <rPh sb="0" eb="3">
      <t>ショウヒゼイ</t>
    </rPh>
    <phoneticPr fontId="2"/>
  </si>
  <si>
    <t>消費税_08%</t>
    <rPh sb="0" eb="3">
      <t>ショウヒゼイ</t>
    </rPh>
    <phoneticPr fontId="2"/>
  </si>
  <si>
    <t>【合　　 　計】</t>
    <rPh sb="1" eb="2">
      <t>ゴウ</t>
    </rPh>
    <rPh sb="6" eb="7">
      <t>ケイ</t>
    </rPh>
    <phoneticPr fontId="2"/>
  </si>
  <si>
    <t>08%消費税対象額</t>
  </si>
  <si>
    <t>対象外</t>
    <rPh sb="0" eb="3">
      <t>タイショウガイ</t>
    </rPh>
    <phoneticPr fontId="2"/>
  </si>
  <si>
    <t>10%消費税対象額</t>
  </si>
  <si>
    <t>作成日 : 西暦</t>
    <rPh sb="0" eb="2">
      <t>サクセイ</t>
    </rPh>
    <rPh sb="2" eb="3">
      <t>ビ</t>
    </rPh>
    <phoneticPr fontId="2"/>
  </si>
  <si>
    <t>調整額</t>
    <rPh sb="0" eb="3">
      <t>チョウセイガク</t>
    </rPh>
    <phoneticPr fontId="2"/>
  </si>
  <si>
    <t>作業所名</t>
    <rPh sb="0" eb="2">
      <t>サギョウ</t>
    </rPh>
    <rPh sb="2" eb="3">
      <t>ショ</t>
    </rPh>
    <rPh sb="3" eb="4">
      <t>メイ</t>
    </rPh>
    <phoneticPr fontId="2"/>
  </si>
  <si>
    <t>←10月から次期に変更</t>
    <rPh sb="3" eb="4">
      <t>ガツ</t>
    </rPh>
    <rPh sb="6" eb="8">
      <t>ジキ</t>
    </rPh>
    <rPh sb="9" eb="11">
      <t>ヘンコウ</t>
    </rPh>
    <phoneticPr fontId="2"/>
  </si>
  <si>
    <t>←西暦のみ変更</t>
    <rPh sb="1" eb="3">
      <t>セイレキ</t>
    </rPh>
    <rPh sb="5" eb="7">
      <t>ヘンコウ</t>
    </rPh>
    <phoneticPr fontId="2"/>
  </si>
  <si>
    <r>
      <rPr>
        <b/>
        <sz val="8"/>
        <color theme="1"/>
        <rFont val="ＭＳ Ｐゴシック"/>
        <family val="3"/>
        <charset val="128"/>
      </rPr>
      <t>ｲﾝﾎﾞｲｽ登録番号</t>
    </r>
    <r>
      <rPr>
        <sz val="8"/>
        <color theme="1"/>
        <rFont val="ＭＳ Ｐゴシック"/>
        <family val="3"/>
        <charset val="128"/>
      </rPr>
      <t>：</t>
    </r>
    <phoneticPr fontId="2"/>
  </si>
  <si>
    <t>　　　自動計算</t>
    <rPh sb="3" eb="5">
      <t>ジドウ</t>
    </rPh>
    <rPh sb="5" eb="7">
      <t>ケイサン</t>
    </rPh>
    <phoneticPr fontId="2"/>
  </si>
  <si>
    <t>【工事費】</t>
    <rPh sb="1" eb="4">
      <t>コウジヒ</t>
    </rPh>
    <phoneticPr fontId="2"/>
  </si>
  <si>
    <t>【資材代】</t>
    <rPh sb="1" eb="3">
      <t>シザイ</t>
    </rPh>
    <rPh sb="3" eb="4">
      <t>ダイ</t>
    </rPh>
    <phoneticPr fontId="2"/>
  </si>
  <si>
    <t>【 ﾘｰｽ料】</t>
    <rPh sb="5" eb="6">
      <t>リョウ</t>
    </rPh>
    <phoneticPr fontId="2"/>
  </si>
  <si>
    <t>【その他】</t>
    <rPh sb="3" eb="4">
      <t>タ</t>
    </rPh>
    <phoneticPr fontId="2"/>
  </si>
  <si>
    <t>【燃料代】</t>
    <rPh sb="1" eb="4">
      <t>ネンリョウダイ</t>
    </rPh>
    <phoneticPr fontId="2"/>
  </si>
  <si>
    <t>【消　費　税　等】</t>
    <rPh sb="1" eb="2">
      <t>ショウ</t>
    </rPh>
    <rPh sb="3" eb="4">
      <t>ヒ</t>
    </rPh>
    <rPh sb="5" eb="6">
      <t>ゼイ</t>
    </rPh>
    <rPh sb="7" eb="8">
      <t>ナド</t>
    </rPh>
    <phoneticPr fontId="2"/>
  </si>
  <si>
    <t>軽油税</t>
    <rPh sb="0" eb="2">
      <t>ケイユ</t>
    </rPh>
    <rPh sb="2" eb="3">
      <t>ゼイ</t>
    </rPh>
    <phoneticPr fontId="2"/>
  </si>
  <si>
    <t>消費税等</t>
    <rPh sb="0" eb="3">
      <t>ショウヒゼイ</t>
    </rPh>
    <rPh sb="3" eb="4">
      <t>ナド</t>
    </rPh>
    <phoneticPr fontId="2"/>
  </si>
  <si>
    <t>非課税対象</t>
    <rPh sb="0" eb="3">
      <t>ヒカゼイ</t>
    </rPh>
    <rPh sb="3" eb="5">
      <t>タイショウ</t>
    </rPh>
    <phoneticPr fontId="2"/>
  </si>
  <si>
    <t>〒番号：</t>
    <rPh sb="1" eb="3">
      <t>バンゴウ</t>
    </rPh>
    <phoneticPr fontId="2"/>
  </si>
  <si>
    <t>←※電話番号を入力してください。</t>
    <rPh sb="2" eb="6">
      <t>デンワバンゴウ</t>
    </rPh>
    <rPh sb="7" eb="9">
      <t>ニュウリョク</t>
    </rPh>
    <phoneticPr fontId="2"/>
  </si>
  <si>
    <t>←登録番号【T+13桁の数字】で”T”及び中間のﾊｲﾌﾝの入力は不要です。</t>
    <rPh sb="1" eb="5">
      <t>トウロクバンゴウ</t>
    </rPh>
    <rPh sb="10" eb="11">
      <t>ケタ</t>
    </rPh>
    <rPh sb="12" eb="14">
      <t>スウジ</t>
    </rPh>
    <rPh sb="19" eb="20">
      <t>オヨ</t>
    </rPh>
    <rPh sb="21" eb="23">
      <t>チュウカン</t>
    </rPh>
    <rPh sb="29" eb="31">
      <t>ニュウリョク</t>
    </rPh>
    <rPh sb="32" eb="34">
      <t>フヨウ</t>
    </rPh>
    <phoneticPr fontId="2"/>
  </si>
  <si>
    <t>※社名を入力して下さい。（ゴム印は不要です）</t>
    <rPh sb="1" eb="3">
      <t>シャメイ</t>
    </rPh>
    <rPh sb="4" eb="6">
      <t>ニュウリョク</t>
    </rPh>
    <rPh sb="8" eb="9">
      <t>クダ</t>
    </rPh>
    <rPh sb="15" eb="16">
      <t>イン</t>
    </rPh>
    <rPh sb="17" eb="19">
      <t>フヨウ</t>
    </rPh>
    <phoneticPr fontId="2"/>
  </si>
  <si>
    <t>【作成時の注意事項】Ⅰ</t>
    <rPh sb="1" eb="4">
      <t>サクセイジ</t>
    </rPh>
    <rPh sb="5" eb="7">
      <t>チュウイ</t>
    </rPh>
    <rPh sb="7" eb="9">
      <t>ジコウ</t>
    </rPh>
    <phoneticPr fontId="2"/>
  </si>
  <si>
    <r>
      <t>※取極外が発生した場合、基本的には契約が望ましいのですが社内の明細では必ず</t>
    </r>
    <r>
      <rPr>
        <b/>
        <sz val="10"/>
        <color theme="1"/>
        <rFont val="ＭＳ Ｐゴシック"/>
        <family val="3"/>
        <charset val="128"/>
      </rPr>
      <t>出来高調書</t>
    </r>
    <r>
      <rPr>
        <sz val="10"/>
        <color theme="1"/>
        <rFont val="ＭＳ Ｐゴシック"/>
        <family val="3"/>
        <charset val="128"/>
      </rPr>
      <t>を添付して下さい。</t>
    </r>
    <rPh sb="1" eb="3">
      <t>トリキ</t>
    </rPh>
    <rPh sb="3" eb="4">
      <t>ガイ</t>
    </rPh>
    <rPh sb="5" eb="7">
      <t>ハッセイ</t>
    </rPh>
    <rPh sb="9" eb="11">
      <t>バアイ</t>
    </rPh>
    <rPh sb="12" eb="15">
      <t>キホンテキ</t>
    </rPh>
    <rPh sb="17" eb="19">
      <t>ケイヤク</t>
    </rPh>
    <rPh sb="20" eb="21">
      <t>ノゾ</t>
    </rPh>
    <rPh sb="28" eb="30">
      <t>シャナイ</t>
    </rPh>
    <rPh sb="31" eb="33">
      <t>メイサイ</t>
    </rPh>
    <rPh sb="35" eb="36">
      <t>カナラ</t>
    </rPh>
    <rPh sb="37" eb="40">
      <t>デキダカ</t>
    </rPh>
    <rPh sb="40" eb="42">
      <t>チョウショ</t>
    </rPh>
    <rPh sb="43" eb="45">
      <t>テンプ</t>
    </rPh>
    <rPh sb="47" eb="48">
      <t>クダ</t>
    </rPh>
    <phoneticPr fontId="2"/>
  </si>
  <si>
    <t>【その他】社内向け</t>
    <rPh sb="3" eb="4">
      <t>タ</t>
    </rPh>
    <rPh sb="5" eb="8">
      <t>シャナイム</t>
    </rPh>
    <phoneticPr fontId="2"/>
  </si>
  <si>
    <t>※出来高調書を現場で作成し協力業者に渡す場合は計算間違いにご注意ください。本社提出は1部でOKです</t>
    <rPh sb="1" eb="6">
      <t>デキダカ</t>
    </rPh>
    <rPh sb="7" eb="9">
      <t>ゲンバ</t>
    </rPh>
    <rPh sb="10" eb="12">
      <t>サクセイ</t>
    </rPh>
    <rPh sb="13" eb="17">
      <t>キョウリョクギョウシャ</t>
    </rPh>
    <rPh sb="18" eb="19">
      <t>ワタ</t>
    </rPh>
    <rPh sb="20" eb="22">
      <t>バアイ</t>
    </rPh>
    <rPh sb="23" eb="25">
      <t>ケイサン</t>
    </rPh>
    <rPh sb="25" eb="27">
      <t>マチガ</t>
    </rPh>
    <rPh sb="30" eb="32">
      <t>チュウイ</t>
    </rPh>
    <rPh sb="37" eb="39">
      <t>ホンシャ</t>
    </rPh>
    <rPh sb="39" eb="41">
      <t>テイシュツ</t>
    </rPh>
    <rPh sb="43" eb="44">
      <t>ブ</t>
    </rPh>
    <phoneticPr fontId="2"/>
  </si>
  <si>
    <t>式</t>
  </si>
  <si>
    <t>【作成時の注意事項】</t>
    <rPh sb="1" eb="4">
      <t>サクセイジ</t>
    </rPh>
    <rPh sb="5" eb="7">
      <t>チュウイ</t>
    </rPh>
    <rPh sb="7" eb="9">
      <t>ジコウ</t>
    </rPh>
    <phoneticPr fontId="2"/>
  </si>
  <si>
    <t>左記の通りご請求申し上げます。</t>
    <rPh sb="0" eb="2">
      <t>サキ</t>
    </rPh>
    <rPh sb="3" eb="4">
      <t>トオ</t>
    </rPh>
    <rPh sb="6" eb="8">
      <t>セイキュウ</t>
    </rPh>
    <rPh sb="8" eb="9">
      <t>モウ</t>
    </rPh>
    <rPh sb="10" eb="11">
      <t>ア</t>
    </rPh>
    <phoneticPr fontId="2"/>
  </si>
  <si>
    <t>検印</t>
    <rPh sb="0" eb="2">
      <t>ケンイン</t>
    </rPh>
    <phoneticPr fontId="2"/>
  </si>
  <si>
    <t>本社</t>
    <rPh sb="0" eb="2">
      <t>ホンシャ</t>
    </rPh>
    <phoneticPr fontId="2"/>
  </si>
  <si>
    <t>作業所</t>
    <rPh sb="0" eb="2">
      <t>サギョウ</t>
    </rPh>
    <rPh sb="2" eb="3">
      <t>ショ</t>
    </rPh>
    <phoneticPr fontId="2"/>
  </si>
  <si>
    <t>整理番号</t>
    <rPh sb="0" eb="2">
      <t>セイリ</t>
    </rPh>
    <rPh sb="2" eb="4">
      <t>バンゴウ</t>
    </rPh>
    <phoneticPr fontId="2"/>
  </si>
  <si>
    <t>№</t>
    <phoneticPr fontId="2"/>
  </si>
  <si>
    <t>注文書 №：</t>
    <rPh sb="0" eb="3">
      <t>チュウモンショ</t>
    </rPh>
    <phoneticPr fontId="2"/>
  </si>
  <si>
    <r>
      <t>※</t>
    </r>
    <r>
      <rPr>
        <b/>
        <sz val="11"/>
        <color rgb="FF0070C0"/>
        <rFont val="ＭＳ Ｐゴシック"/>
        <family val="3"/>
        <charset val="128"/>
      </rPr>
      <t>請求書は2部作成願います。弊社提出が1部で1部は御社の控えです。</t>
    </r>
    <rPh sb="1" eb="4">
      <t>セイキュウショ</t>
    </rPh>
    <rPh sb="6" eb="7">
      <t>ブ</t>
    </rPh>
    <rPh sb="7" eb="9">
      <t>サクセイ</t>
    </rPh>
    <rPh sb="9" eb="10">
      <t>ネガ</t>
    </rPh>
    <rPh sb="14" eb="16">
      <t>ヘイシャ</t>
    </rPh>
    <rPh sb="16" eb="18">
      <t>テイシュツ</t>
    </rPh>
    <rPh sb="20" eb="21">
      <t>ブ</t>
    </rPh>
    <rPh sb="23" eb="24">
      <t>ブ</t>
    </rPh>
    <rPh sb="25" eb="27">
      <t>オンシャ</t>
    </rPh>
    <rPh sb="28" eb="29">
      <t>ヒカ</t>
    </rPh>
    <phoneticPr fontId="2"/>
  </si>
  <si>
    <r>
      <rPr>
        <b/>
        <sz val="11"/>
        <color rgb="FF0070C0"/>
        <rFont val="ＭＳ Ｐゴシック"/>
        <family val="3"/>
        <charset val="128"/>
      </rPr>
      <t>※内訳書は今まで通り御社様式の請求書を1部添付して下さい。</t>
    </r>
    <r>
      <rPr>
        <b/>
        <sz val="11"/>
        <rFont val="ＭＳ Ｐゴシック"/>
        <family val="3"/>
        <charset val="128"/>
      </rPr>
      <t>（※工事の場合は弊社の担当と打合せ出来高調書提出）</t>
    </r>
    <rPh sb="1" eb="4">
      <t>ウチワケショ</t>
    </rPh>
    <rPh sb="5" eb="6">
      <t>イマ</t>
    </rPh>
    <rPh sb="8" eb="9">
      <t>ドオ</t>
    </rPh>
    <rPh sb="10" eb="12">
      <t>オンシャ</t>
    </rPh>
    <rPh sb="12" eb="14">
      <t>ヨウシキ</t>
    </rPh>
    <rPh sb="15" eb="18">
      <t>セイキュウショ</t>
    </rPh>
    <rPh sb="20" eb="21">
      <t>ブ</t>
    </rPh>
    <rPh sb="21" eb="23">
      <t>テンプ</t>
    </rPh>
    <rPh sb="25" eb="28">
      <t>ク</t>
    </rPh>
    <rPh sb="31" eb="33">
      <t>コウジ</t>
    </rPh>
    <rPh sb="34" eb="36">
      <t>バアイ</t>
    </rPh>
    <rPh sb="37" eb="39">
      <t>ヘイシャ</t>
    </rPh>
    <rPh sb="40" eb="42">
      <t>タントウ</t>
    </rPh>
    <rPh sb="43" eb="45">
      <t>ウチアワ</t>
    </rPh>
    <rPh sb="46" eb="51">
      <t>デキダカ</t>
    </rPh>
    <rPh sb="51" eb="53">
      <t>テイシュツ</t>
    </rPh>
    <phoneticPr fontId="2"/>
  </si>
  <si>
    <t>←※郵便番号は住所入力セルに〒番号○○○-○○○○と入力すると自動で表示されます。(直接入力でもOK)</t>
    <rPh sb="2" eb="6">
      <t>ユウビンバンゴウ</t>
    </rPh>
    <rPh sb="7" eb="9">
      <t>ジュウショ</t>
    </rPh>
    <rPh sb="9" eb="11">
      <t>ニュウリョク</t>
    </rPh>
    <rPh sb="15" eb="17">
      <t>バンゴウ</t>
    </rPh>
    <rPh sb="26" eb="28">
      <t>ニュウリョク</t>
    </rPh>
    <rPh sb="31" eb="33">
      <t>ジドウ</t>
    </rPh>
    <rPh sb="34" eb="36">
      <t>ヒョウジ</t>
    </rPh>
    <rPh sb="42" eb="44">
      <t>チョクセツ</t>
    </rPh>
    <rPh sb="44" eb="46">
      <t>ニュウリョク</t>
    </rPh>
    <phoneticPr fontId="2"/>
  </si>
  <si>
    <r>
      <t>←※住所はひらがな入力状態で〒番号を入力すし</t>
    </r>
    <r>
      <rPr>
        <b/>
        <sz val="10"/>
        <color rgb="FFFF0000"/>
        <rFont val="ＭＳ Ｐゴシック"/>
        <family val="3"/>
        <charset val="128"/>
      </rPr>
      <t>スパースキー(数回押す)</t>
    </r>
    <r>
      <rPr>
        <b/>
        <sz val="10"/>
        <color rgb="FF0070C0"/>
        <rFont val="ＭＳ Ｐゴシック"/>
        <family val="3"/>
        <charset val="128"/>
      </rPr>
      <t>で住所を選択できます。(直接入力でもOK)</t>
    </r>
    <rPh sb="2" eb="4">
      <t>ジュウショ</t>
    </rPh>
    <rPh sb="9" eb="11">
      <t>ニュウリョク</t>
    </rPh>
    <rPh sb="11" eb="13">
      <t>ジョウタイ</t>
    </rPh>
    <rPh sb="14" eb="17">
      <t>ユウ</t>
    </rPh>
    <rPh sb="18" eb="20">
      <t>ニュウリョク</t>
    </rPh>
    <rPh sb="29" eb="31">
      <t>スウカイ</t>
    </rPh>
    <rPh sb="31" eb="32">
      <t>オ</t>
    </rPh>
    <rPh sb="46" eb="48">
      <t>チョクセツ</t>
    </rPh>
    <rPh sb="48" eb="50">
      <t>ニュウリョク</t>
    </rPh>
    <phoneticPr fontId="2"/>
  </si>
  <si>
    <t>　 町名、大字以降は追記してください。半角入力の場合ｽﾍﾟｰｽ右側の変換キーで選択して下さい。</t>
    <rPh sb="2" eb="4">
      <t>チョウメイ</t>
    </rPh>
    <rPh sb="5" eb="7">
      <t>オオアザ</t>
    </rPh>
    <rPh sb="7" eb="9">
      <t>イコウ</t>
    </rPh>
    <rPh sb="10" eb="12">
      <t>ツイキ</t>
    </rPh>
    <rPh sb="19" eb="21">
      <t>ハンカク</t>
    </rPh>
    <rPh sb="21" eb="23">
      <t>ニュウリョク</t>
    </rPh>
    <rPh sb="24" eb="26">
      <t>バアイ</t>
    </rPh>
    <rPh sb="31" eb="33">
      <t>ミギガワ</t>
    </rPh>
    <rPh sb="34" eb="36">
      <t>ヘンカン</t>
    </rPh>
    <rPh sb="39" eb="41">
      <t>センタク</t>
    </rPh>
    <rPh sb="43" eb="44">
      <t>クダ</t>
    </rPh>
    <phoneticPr fontId="2"/>
  </si>
  <si>
    <r>
      <t>※請求書は基本的に空白部分のみ入力してください。又</t>
    </r>
    <r>
      <rPr>
        <b/>
        <sz val="11"/>
        <color rgb="FFFF0000"/>
        <rFont val="ＭＳ Ｐゴシック"/>
        <family val="3"/>
        <charset val="128"/>
      </rPr>
      <t>【作成時の注意事項】Ⅰ</t>
    </r>
    <r>
      <rPr>
        <b/>
        <sz val="11"/>
        <color theme="1"/>
        <rFont val="ＭＳ Ｐゴシック"/>
        <family val="3"/>
        <charset val="128"/>
      </rPr>
      <t>を良くお読みください。</t>
    </r>
    <rPh sb="1" eb="4">
      <t>セイキュウショ</t>
    </rPh>
    <rPh sb="5" eb="8">
      <t>キホンテキ</t>
    </rPh>
    <rPh sb="9" eb="11">
      <t>クウハク</t>
    </rPh>
    <rPh sb="11" eb="13">
      <t>ブブン</t>
    </rPh>
    <rPh sb="15" eb="23">
      <t>ニュウリョ</t>
    </rPh>
    <rPh sb="24" eb="25">
      <t>マタ</t>
    </rPh>
    <rPh sb="37" eb="38">
      <t>ヨ</t>
    </rPh>
    <rPh sb="40" eb="41">
      <t>ヨ</t>
    </rPh>
    <phoneticPr fontId="2"/>
  </si>
  <si>
    <t>西鉄久留米</t>
    <rPh sb="0" eb="2">
      <t>ニシテツ</t>
    </rPh>
    <rPh sb="2" eb="5">
      <t>クルメ</t>
    </rPh>
    <phoneticPr fontId="2"/>
  </si>
  <si>
    <t>西鉄高宮</t>
    <rPh sb="0" eb="2">
      <t>ニシテツ</t>
    </rPh>
    <rPh sb="2" eb="4">
      <t>タカミヤ</t>
    </rPh>
    <phoneticPr fontId="2"/>
  </si>
  <si>
    <t>九郎原トンネル</t>
    <rPh sb="0" eb="3">
      <t>クロウバル</t>
    </rPh>
    <phoneticPr fontId="2"/>
  </si>
  <si>
    <t>天神地下通路</t>
    <rPh sb="0" eb="2">
      <t>テンジン</t>
    </rPh>
    <rPh sb="2" eb="4">
      <t>チカ</t>
    </rPh>
    <rPh sb="4" eb="6">
      <t>ツウロ</t>
    </rPh>
    <phoneticPr fontId="2"/>
  </si>
  <si>
    <t>池町川ｼｰﾙﾄﾞ</t>
    <rPh sb="0" eb="2">
      <t>イケマチ</t>
    </rPh>
    <rPh sb="2" eb="3">
      <t>ガワ</t>
    </rPh>
    <phoneticPr fontId="2"/>
  </si>
  <si>
    <t>トヨテツ福岡</t>
    <rPh sb="4" eb="6">
      <t>フクオカ</t>
    </rPh>
    <phoneticPr fontId="2"/>
  </si>
  <si>
    <t>九電黒川</t>
    <rPh sb="0" eb="2">
      <t>キュウデン</t>
    </rPh>
    <rPh sb="2" eb="4">
      <t>クロカワ</t>
    </rPh>
    <phoneticPr fontId="2"/>
  </si>
  <si>
    <t>九電沈堕</t>
    <rPh sb="0" eb="2">
      <t>キュウデン</t>
    </rPh>
    <rPh sb="2" eb="3">
      <t>チン</t>
    </rPh>
    <rPh sb="3" eb="4">
      <t>ダ</t>
    </rPh>
    <phoneticPr fontId="2"/>
  </si>
  <si>
    <t>五ヶ瀬川</t>
    <rPh sb="0" eb="4">
      <t>ゴカセガワ</t>
    </rPh>
    <phoneticPr fontId="2"/>
  </si>
  <si>
    <t>南関</t>
    <rPh sb="0" eb="2">
      <t>ナンカン</t>
    </rPh>
    <phoneticPr fontId="2"/>
  </si>
  <si>
    <t>馬毛島</t>
    <rPh sb="0" eb="3">
      <t>マゲジマ</t>
    </rPh>
    <phoneticPr fontId="2"/>
  </si>
  <si>
    <t>仙道山</t>
    <rPh sb="0" eb="2">
      <t>センドウ</t>
    </rPh>
    <rPh sb="2" eb="3">
      <t>ヤマ</t>
    </rPh>
    <phoneticPr fontId="2"/>
  </si>
  <si>
    <t>福岡土木</t>
    <rPh sb="0" eb="2">
      <t>フクオカ</t>
    </rPh>
    <rPh sb="2" eb="4">
      <t>ドボク</t>
    </rPh>
    <phoneticPr fontId="2"/>
  </si>
  <si>
    <t>56期</t>
    <rPh sb="2" eb="3">
      <t>キ</t>
    </rPh>
    <phoneticPr fontId="2"/>
  </si>
  <si>
    <t>機械リース</t>
    <rPh sb="0" eb="2">
      <t>キカイ</t>
    </rPh>
    <phoneticPr fontId="2"/>
  </si>
  <si>
    <t>─</t>
    <phoneticPr fontId="2"/>
  </si>
  <si>
    <t>811-1123</t>
    <phoneticPr fontId="2"/>
  </si>
  <si>
    <t>福岡県福岡市早良区内野1-25-5</t>
    <rPh sb="0" eb="3">
      <t>フクオカケン</t>
    </rPh>
    <rPh sb="3" eb="6">
      <t>フクオカシ</t>
    </rPh>
    <rPh sb="6" eb="9">
      <t>サワラク</t>
    </rPh>
    <rPh sb="9" eb="11">
      <t>ウチノ</t>
    </rPh>
    <phoneticPr fontId="2"/>
  </si>
  <si>
    <t>株式会社　日豊建設</t>
    <rPh sb="0" eb="4">
      <t>カブシキガイシャ</t>
    </rPh>
    <rPh sb="5" eb="7">
      <t>ニッポウ</t>
    </rPh>
    <rPh sb="7" eb="9">
      <t>ケンセツ</t>
    </rPh>
    <phoneticPr fontId="2"/>
  </si>
  <si>
    <t>代表取締役　　武石　伸二</t>
    <rPh sb="0" eb="5">
      <t>ダイヒョウトリシマリヤク</t>
    </rPh>
    <rPh sb="7" eb="9">
      <t>タケイシ</t>
    </rPh>
    <rPh sb="10" eb="12">
      <t>シンジ</t>
    </rPh>
    <phoneticPr fontId="2"/>
  </si>
  <si>
    <t>092-872-4611</t>
    <phoneticPr fontId="2"/>
  </si>
  <si>
    <t>銀行振込依頼書</t>
    <rPh sb="0" eb="2">
      <t>ギンコウ</t>
    </rPh>
    <rPh sb="2" eb="3">
      <t>フ</t>
    </rPh>
    <rPh sb="3" eb="4">
      <t>コ</t>
    </rPh>
    <rPh sb="4" eb="5">
      <t>ヤスシ</t>
    </rPh>
    <rPh sb="5" eb="6">
      <t>ヨリ</t>
    </rPh>
    <rPh sb="6" eb="7">
      <t>ショ</t>
    </rPh>
    <phoneticPr fontId="39"/>
  </si>
  <si>
    <t>申請年月日　</t>
    <rPh sb="0" eb="2">
      <t>シンセイ</t>
    </rPh>
    <rPh sb="2" eb="5">
      <t>ネンガッピ</t>
    </rPh>
    <phoneticPr fontId="39"/>
  </si>
  <si>
    <t>年    　     月   　     日　　</t>
    <rPh sb="0" eb="1">
      <t>ネン</t>
    </rPh>
    <rPh sb="11" eb="12">
      <t>ツキ</t>
    </rPh>
    <rPh sb="21" eb="22">
      <t>ニチ</t>
    </rPh>
    <phoneticPr fontId="39"/>
  </si>
  <si>
    <t>㈱　日　豊　建　設　　　御中</t>
    <rPh sb="2" eb="3">
      <t>ニチ</t>
    </rPh>
    <rPh sb="4" eb="5">
      <t>トヨ</t>
    </rPh>
    <rPh sb="6" eb="7">
      <t>ケン</t>
    </rPh>
    <rPh sb="8" eb="9">
      <t>セツ</t>
    </rPh>
    <rPh sb="12" eb="14">
      <t>オンチュウ</t>
    </rPh>
    <phoneticPr fontId="39"/>
  </si>
  <si>
    <t>1.  当方に対する貴社のお支払代金は、下記指定の預金口座へお振込み下さい。</t>
    <rPh sb="4" eb="6">
      <t>トウホウ</t>
    </rPh>
    <rPh sb="7" eb="8">
      <t>タイ</t>
    </rPh>
    <rPh sb="10" eb="12">
      <t>キシャ</t>
    </rPh>
    <rPh sb="14" eb="16">
      <t>シハライ</t>
    </rPh>
    <rPh sb="16" eb="18">
      <t>ダイキン</t>
    </rPh>
    <rPh sb="20" eb="22">
      <t>カキ</t>
    </rPh>
    <rPh sb="22" eb="24">
      <t>シテイ</t>
    </rPh>
    <rPh sb="25" eb="27">
      <t>ヨキン</t>
    </rPh>
    <rPh sb="27" eb="29">
      <t>コウザ</t>
    </rPh>
    <rPh sb="31" eb="33">
      <t>フリコ</t>
    </rPh>
    <rPh sb="34" eb="35">
      <t>クダ</t>
    </rPh>
    <phoneticPr fontId="39"/>
  </si>
  <si>
    <t>2. お振込みと同時に代金を受領したと認め、別に領収証の発行は必要ありません。</t>
    <rPh sb="4" eb="6">
      <t>フリコ</t>
    </rPh>
    <rPh sb="8" eb="10">
      <t>ドウジ</t>
    </rPh>
    <rPh sb="11" eb="13">
      <t>ダイキン</t>
    </rPh>
    <rPh sb="14" eb="16">
      <t>ジュリョウ</t>
    </rPh>
    <rPh sb="19" eb="20">
      <t>ミト</t>
    </rPh>
    <rPh sb="22" eb="23">
      <t>ベツ</t>
    </rPh>
    <rPh sb="24" eb="26">
      <t>リョウシュウ</t>
    </rPh>
    <rPh sb="26" eb="27">
      <t>ショウ</t>
    </rPh>
    <rPh sb="28" eb="30">
      <t>ハッコウ</t>
    </rPh>
    <rPh sb="31" eb="33">
      <t>ヒツヨウ</t>
    </rPh>
    <phoneticPr fontId="39"/>
  </si>
  <si>
    <t>3. お振込み手数料は当方の負担と致しますので、貴社へ立替金等がある場合は、併せて差引きの上、お支払い下さい。</t>
    <rPh sb="4" eb="6">
      <t>フリコ</t>
    </rPh>
    <rPh sb="7" eb="10">
      <t>テスウリョウ</t>
    </rPh>
    <rPh sb="11" eb="13">
      <t>トウホウ</t>
    </rPh>
    <rPh sb="14" eb="16">
      <t>フタン</t>
    </rPh>
    <rPh sb="17" eb="18">
      <t>イタ</t>
    </rPh>
    <rPh sb="24" eb="26">
      <t>キシャ</t>
    </rPh>
    <rPh sb="27" eb="29">
      <t>タテカエ</t>
    </rPh>
    <rPh sb="29" eb="30">
      <t>キン</t>
    </rPh>
    <rPh sb="30" eb="31">
      <t>トウ</t>
    </rPh>
    <rPh sb="34" eb="36">
      <t>バアイ</t>
    </rPh>
    <phoneticPr fontId="39"/>
  </si>
  <si>
    <t>4. 本証記載事項に変更が生じた場合は、すみやかに依頼書を再提出いたします。</t>
    <rPh sb="3" eb="5">
      <t>ホンショウ</t>
    </rPh>
    <rPh sb="5" eb="7">
      <t>キサイ</t>
    </rPh>
    <rPh sb="7" eb="9">
      <t>ジコウ</t>
    </rPh>
    <rPh sb="10" eb="12">
      <t>ヘンコウ</t>
    </rPh>
    <rPh sb="13" eb="14">
      <t>ショウ</t>
    </rPh>
    <rPh sb="16" eb="18">
      <t>バアイ</t>
    </rPh>
    <rPh sb="25" eb="28">
      <t>イライショ</t>
    </rPh>
    <rPh sb="29" eb="32">
      <t>サイテイシュツ</t>
    </rPh>
    <phoneticPr fontId="39"/>
  </si>
  <si>
    <t>5 本証記載事項について万一事故が生じた場合は、理由の如何を問わずその損害は当方において負担致します。</t>
    <rPh sb="2" eb="3">
      <t>ホン</t>
    </rPh>
    <rPh sb="3" eb="4">
      <t>ショウ</t>
    </rPh>
    <rPh sb="4" eb="6">
      <t>キサイ</t>
    </rPh>
    <rPh sb="6" eb="8">
      <t>ジコウ</t>
    </rPh>
    <rPh sb="12" eb="14">
      <t>マンイチ</t>
    </rPh>
    <rPh sb="14" eb="16">
      <t>ジコ</t>
    </rPh>
    <rPh sb="17" eb="18">
      <t>ショウ</t>
    </rPh>
    <rPh sb="20" eb="22">
      <t>バアイ</t>
    </rPh>
    <rPh sb="24" eb="26">
      <t>リユウ</t>
    </rPh>
    <rPh sb="27" eb="28">
      <t>ジョ</t>
    </rPh>
    <rPh sb="28" eb="29">
      <t>ナン</t>
    </rPh>
    <rPh sb="30" eb="31">
      <t>ト</t>
    </rPh>
    <phoneticPr fontId="39"/>
  </si>
  <si>
    <t xml:space="preserve">　 </t>
    <phoneticPr fontId="39"/>
  </si>
  <si>
    <t>住     所</t>
    <rPh sb="0" eb="1">
      <t>ジュウ</t>
    </rPh>
    <rPh sb="6" eb="7">
      <t>ショ</t>
    </rPh>
    <phoneticPr fontId="39"/>
  </si>
  <si>
    <t>商社ｺｰﾄﾞ</t>
    <rPh sb="0" eb="2">
      <t>ショウシャ</t>
    </rPh>
    <phoneticPr fontId="39"/>
  </si>
  <si>
    <t>会 社 名</t>
    <rPh sb="0" eb="1">
      <t>カイ</t>
    </rPh>
    <rPh sb="2" eb="3">
      <t>シャ</t>
    </rPh>
    <rPh sb="4" eb="5">
      <t>メイ</t>
    </rPh>
    <phoneticPr fontId="39"/>
  </si>
  <si>
    <t>代表者名</t>
    <rPh sb="0" eb="2">
      <t>ダイヒョウ</t>
    </rPh>
    <rPh sb="2" eb="3">
      <t>シャ</t>
    </rPh>
    <rPh sb="3" eb="4">
      <t>メイ</t>
    </rPh>
    <phoneticPr fontId="39"/>
  </si>
  <si>
    <t>㊞</t>
    <phoneticPr fontId="39"/>
  </si>
  <si>
    <t>ﾌﾘｶﾞﾅ</t>
    <phoneticPr fontId="39"/>
  </si>
  <si>
    <t>会社名</t>
    <rPh sb="0" eb="2">
      <t>カイシャ</t>
    </rPh>
    <rPh sb="2" eb="3">
      <t>メイ</t>
    </rPh>
    <phoneticPr fontId="39"/>
  </si>
  <si>
    <t>住所</t>
    <rPh sb="0" eb="2">
      <t>ジュウショ</t>
    </rPh>
    <phoneticPr fontId="39"/>
  </si>
  <si>
    <t>〒　　　 　-</t>
    <phoneticPr fontId="39"/>
  </si>
  <si>
    <t xml:space="preserve"> ※手形の送付先が　　　　　　　上記住所と異なる場合は　　記入</t>
    <rPh sb="2" eb="4">
      <t>テガタ</t>
    </rPh>
    <rPh sb="5" eb="7">
      <t>ソウフ</t>
    </rPh>
    <rPh sb="7" eb="8">
      <t>サキ</t>
    </rPh>
    <rPh sb="16" eb="18">
      <t>ジョウキ</t>
    </rPh>
    <rPh sb="18" eb="20">
      <t>ジュウショ</t>
    </rPh>
    <rPh sb="21" eb="22">
      <t>コト</t>
    </rPh>
    <rPh sb="24" eb="26">
      <t>バアイ</t>
    </rPh>
    <rPh sb="29" eb="30">
      <t>キ</t>
    </rPh>
    <rPh sb="30" eb="31">
      <t>イリ</t>
    </rPh>
    <phoneticPr fontId="39"/>
  </si>
  <si>
    <t>電話番号</t>
    <rPh sb="0" eb="2">
      <t>デンワ</t>
    </rPh>
    <rPh sb="2" eb="4">
      <t>バンゴウ</t>
    </rPh>
    <phoneticPr fontId="39"/>
  </si>
  <si>
    <t>-　　　　　-</t>
    <phoneticPr fontId="39"/>
  </si>
  <si>
    <t>ＦＡＸ番号</t>
    <rPh sb="3" eb="5">
      <t>バンゴウ</t>
    </rPh>
    <phoneticPr fontId="39"/>
  </si>
  <si>
    <t>［ 銀行振込先 ］</t>
    <rPh sb="2" eb="4">
      <t>ギンコウ</t>
    </rPh>
    <rPh sb="4" eb="6">
      <t>フリコミ</t>
    </rPh>
    <rPh sb="6" eb="7">
      <t>サキ</t>
    </rPh>
    <phoneticPr fontId="39"/>
  </si>
  <si>
    <t>銀行名</t>
    <rPh sb="0" eb="2">
      <t>ギンコウ</t>
    </rPh>
    <rPh sb="2" eb="3">
      <t>メイ</t>
    </rPh>
    <phoneticPr fontId="39"/>
  </si>
  <si>
    <t>支店名</t>
    <rPh sb="0" eb="3">
      <t>シテンメイ</t>
    </rPh>
    <phoneticPr fontId="39"/>
  </si>
  <si>
    <t>銀行ｺｰﾄﾞ</t>
    <rPh sb="0" eb="2">
      <t>ギンコウ</t>
    </rPh>
    <phoneticPr fontId="39"/>
  </si>
  <si>
    <t>支店ｺｰﾄﾞ</t>
    <rPh sb="0" eb="2">
      <t>シテン</t>
    </rPh>
    <phoneticPr fontId="39"/>
  </si>
  <si>
    <t>預金種別　　　　　</t>
    <rPh sb="0" eb="2">
      <t>ヨキン</t>
    </rPh>
    <rPh sb="2" eb="4">
      <t>シュベツ</t>
    </rPh>
    <phoneticPr fontId="39"/>
  </si>
  <si>
    <t>１．普通</t>
    <rPh sb="2" eb="4">
      <t>フツウ</t>
    </rPh>
    <phoneticPr fontId="39"/>
  </si>
  <si>
    <t>2．当座</t>
    <rPh sb="2" eb="4">
      <t>トウザ</t>
    </rPh>
    <phoneticPr fontId="39"/>
  </si>
  <si>
    <t>口座番号</t>
    <rPh sb="0" eb="2">
      <t>コウザ</t>
    </rPh>
    <rPh sb="2" eb="4">
      <t>バンゴウ</t>
    </rPh>
    <phoneticPr fontId="39"/>
  </si>
  <si>
    <r>
      <t>口座名義</t>
    </r>
    <r>
      <rPr>
        <sz val="10"/>
        <rFont val="HGPｺﾞｼｯｸM"/>
        <family val="3"/>
        <charset val="128"/>
      </rPr>
      <t>(ｶﾀｶﾅ)　　　　　　　　</t>
    </r>
    <r>
      <rPr>
        <sz val="11"/>
        <rFont val="HGPｺﾞｼｯｸM"/>
        <family val="3"/>
        <charset val="128"/>
      </rPr>
      <t>　　　　　　　</t>
    </r>
    <r>
      <rPr>
        <sz val="8"/>
        <rFont val="HGPｺﾞｼｯｸM"/>
        <family val="3"/>
        <charset val="128"/>
      </rPr>
      <t>※上段から左詰で記入　　　　　　　　できるところまでで可</t>
    </r>
    <rPh sb="0" eb="2">
      <t>コウザ</t>
    </rPh>
    <rPh sb="2" eb="4">
      <t>メイギ</t>
    </rPh>
    <rPh sb="26" eb="28">
      <t>ジョウダン</t>
    </rPh>
    <rPh sb="30" eb="31">
      <t>ヒダリ</t>
    </rPh>
    <rPh sb="31" eb="32">
      <t>ツ</t>
    </rPh>
    <rPh sb="33" eb="34">
      <t>キ</t>
    </rPh>
    <rPh sb="34" eb="35">
      <t>ニュウ</t>
    </rPh>
    <rPh sb="52" eb="53">
      <t>カ</t>
    </rPh>
    <phoneticPr fontId="39"/>
  </si>
  <si>
    <t xml:space="preserve"> 　＜口座名義の記載について＞</t>
    <rPh sb="3" eb="5">
      <t>コウザ</t>
    </rPh>
    <rPh sb="5" eb="7">
      <t>メイギ</t>
    </rPh>
    <rPh sb="8" eb="10">
      <t>キサイ</t>
    </rPh>
    <phoneticPr fontId="39"/>
  </si>
  <si>
    <t>　　　　　　注１)口座名義は金融機関に登録している通りにｶﾀｶﾅで御記入下さい。</t>
    <rPh sb="6" eb="7">
      <t>チュウ</t>
    </rPh>
    <rPh sb="9" eb="11">
      <t>コウザ</t>
    </rPh>
    <rPh sb="11" eb="13">
      <t>メイギ</t>
    </rPh>
    <rPh sb="14" eb="16">
      <t>キンユウ</t>
    </rPh>
    <rPh sb="16" eb="18">
      <t>キカン</t>
    </rPh>
    <rPh sb="19" eb="21">
      <t>トウロク</t>
    </rPh>
    <rPh sb="25" eb="26">
      <t>トオ</t>
    </rPh>
    <rPh sb="33" eb="34">
      <t>オン</t>
    </rPh>
    <rPh sb="34" eb="35">
      <t>キ</t>
    </rPh>
    <rPh sb="35" eb="36">
      <t>ニュウ</t>
    </rPh>
    <rPh sb="36" eb="37">
      <t>クダ</t>
    </rPh>
    <phoneticPr fontId="39"/>
  </si>
  <si>
    <t>　　　　　　　　　・法人の場合、法人名や営業所名など略称での登録かすべて登録かを正確に記入。</t>
    <rPh sb="10" eb="12">
      <t>ホウジン</t>
    </rPh>
    <rPh sb="13" eb="15">
      <t>バアイ</t>
    </rPh>
    <rPh sb="16" eb="18">
      <t>ホウジン</t>
    </rPh>
    <rPh sb="18" eb="19">
      <t>メイ</t>
    </rPh>
    <rPh sb="20" eb="23">
      <t>エイギョウショ</t>
    </rPh>
    <rPh sb="23" eb="24">
      <t>メイ</t>
    </rPh>
    <rPh sb="26" eb="28">
      <t>リャクショウ</t>
    </rPh>
    <rPh sb="30" eb="32">
      <t>トウロク</t>
    </rPh>
    <rPh sb="36" eb="38">
      <t>トウロク</t>
    </rPh>
    <rPh sb="40" eb="42">
      <t>セイカク</t>
    </rPh>
    <rPh sb="43" eb="44">
      <t>キ</t>
    </rPh>
    <rPh sb="44" eb="45">
      <t>ニュウ</t>
    </rPh>
    <phoneticPr fontId="39"/>
  </si>
  <si>
    <t>　　　　　　　　　・法人名称と個人名、また個人の姓と名の間などにｽﾍﾟｰｽがある場合は1マス空けて記入。　</t>
    <rPh sb="10" eb="12">
      <t>ホウジン</t>
    </rPh>
    <rPh sb="12" eb="14">
      <t>メイショウ</t>
    </rPh>
    <rPh sb="15" eb="17">
      <t>コジン</t>
    </rPh>
    <rPh sb="17" eb="18">
      <t>メイ</t>
    </rPh>
    <rPh sb="21" eb="23">
      <t>コジン</t>
    </rPh>
    <rPh sb="24" eb="25">
      <t>セイ</t>
    </rPh>
    <rPh sb="26" eb="27">
      <t>ナ</t>
    </rPh>
    <rPh sb="28" eb="29">
      <t>アイダ</t>
    </rPh>
    <rPh sb="40" eb="42">
      <t>バアイ</t>
    </rPh>
    <rPh sb="46" eb="47">
      <t>ア</t>
    </rPh>
    <rPh sb="49" eb="50">
      <t>キ</t>
    </rPh>
    <rPh sb="50" eb="51">
      <t>ニュウ</t>
    </rPh>
    <phoneticPr fontId="39"/>
  </si>
  <si>
    <t>　　　　　　　　　・濁点（゛）半濁点(゜)や（）括弧、中点(・)などの記号は1マス使用して記入。　</t>
    <rPh sb="10" eb="12">
      <t>ダクテン</t>
    </rPh>
    <rPh sb="15" eb="18">
      <t>ハンダクテン</t>
    </rPh>
    <rPh sb="24" eb="26">
      <t>カッコ</t>
    </rPh>
    <rPh sb="27" eb="28">
      <t>ナカ</t>
    </rPh>
    <rPh sb="28" eb="29">
      <t>テン</t>
    </rPh>
    <rPh sb="35" eb="37">
      <t>キゴウ</t>
    </rPh>
    <rPh sb="41" eb="43">
      <t>シヨウ</t>
    </rPh>
    <rPh sb="45" eb="46">
      <t>キ</t>
    </rPh>
    <rPh sb="46" eb="47">
      <t>ニュウ</t>
    </rPh>
    <phoneticPr fontId="39"/>
  </si>
  <si>
    <t>　　例）　株式会社日本　福岡営業所</t>
    <rPh sb="2" eb="3">
      <t>レイ</t>
    </rPh>
    <rPh sb="5" eb="9">
      <t>カブシキガイシャ</t>
    </rPh>
    <rPh sb="9" eb="11">
      <t>ニッポン</t>
    </rPh>
    <rPh sb="12" eb="14">
      <t>フクオカ</t>
    </rPh>
    <rPh sb="14" eb="17">
      <t>エイギョウショ</t>
    </rPh>
    <phoneticPr fontId="39"/>
  </si>
  <si>
    <t>　　例）　日本㈱福岡営業所　所長　福岡　太郎</t>
    <rPh sb="2" eb="3">
      <t>レイ</t>
    </rPh>
    <rPh sb="5" eb="7">
      <t>ニッポン</t>
    </rPh>
    <rPh sb="8" eb="10">
      <t>フクオカ</t>
    </rPh>
    <rPh sb="10" eb="13">
      <t>エイギョウショ</t>
    </rPh>
    <rPh sb="14" eb="15">
      <t>ショ</t>
    </rPh>
    <rPh sb="15" eb="16">
      <t>チョウ</t>
    </rPh>
    <rPh sb="17" eb="19">
      <t>フクオカ</t>
    </rPh>
    <rPh sb="20" eb="22">
      <t>タロウ</t>
    </rPh>
    <phoneticPr fontId="39"/>
  </si>
  <si>
    <t>ｶﾌﾞ</t>
    <phoneticPr fontId="39"/>
  </si>
  <si>
    <t>ｼｷｶ</t>
    <phoneticPr fontId="39"/>
  </si>
  <si>
    <t>ｲｼｬ</t>
    <phoneticPr fontId="39"/>
  </si>
  <si>
    <t>ﾆｯﾎ</t>
    <phoneticPr fontId="39"/>
  </si>
  <si>
    <r>
      <t>゜ﾝ</t>
    </r>
    <r>
      <rPr>
        <sz val="8"/>
        <rFont val="HGPｺﾞｼｯｸM"/>
        <family val="3"/>
        <charset val="128"/>
      </rPr>
      <t>〇</t>
    </r>
    <phoneticPr fontId="39"/>
  </si>
  <si>
    <t>ﾆﾎﾝ</t>
    <phoneticPr fontId="39"/>
  </si>
  <si>
    <t>(ｶ)</t>
    <phoneticPr fontId="39"/>
  </si>
  <si>
    <t>ﾌｸｵ</t>
    <phoneticPr fontId="39"/>
  </si>
  <si>
    <t>ｶｴｲ</t>
    <phoneticPr fontId="39"/>
  </si>
  <si>
    <t>ｷﾞｮ</t>
    <phoneticPr fontId="39"/>
  </si>
  <si>
    <t>ｳｼｮ</t>
    <phoneticPr fontId="39"/>
  </si>
  <si>
    <r>
      <t>〇</t>
    </r>
    <r>
      <rPr>
        <sz val="9"/>
        <rFont val="HGPｺﾞｼｯｸM"/>
        <family val="3"/>
        <charset val="128"/>
      </rPr>
      <t>ｼｮ</t>
    </r>
    <phoneticPr fontId="39"/>
  </si>
  <si>
    <t>ﾁｮｳ</t>
    <phoneticPr fontId="39"/>
  </si>
  <si>
    <r>
      <t>〇</t>
    </r>
    <r>
      <rPr>
        <sz val="9"/>
        <rFont val="HGPｺﾞｼｯｸM"/>
        <family val="3"/>
        <charset val="128"/>
      </rPr>
      <t>ﾌｸ</t>
    </r>
    <phoneticPr fontId="39"/>
  </si>
  <si>
    <r>
      <t>ｵｶ</t>
    </r>
    <r>
      <rPr>
        <sz val="8"/>
        <rFont val="HGPｺﾞｼｯｸM"/>
        <family val="3"/>
        <charset val="128"/>
      </rPr>
      <t>〇</t>
    </r>
    <phoneticPr fontId="39"/>
  </si>
  <si>
    <t>　　　　　　　　　　　　　　　※○はｽﾍﾟｰｽ表しています。会社をｶｲｼｬまたはｶﾞｲｼｬとするなども正確に記入ください。</t>
    <rPh sb="23" eb="24">
      <t>アラワ</t>
    </rPh>
    <rPh sb="30" eb="32">
      <t>カイシャ</t>
    </rPh>
    <rPh sb="51" eb="53">
      <t>セイカク</t>
    </rPh>
    <rPh sb="54" eb="55">
      <t>キ</t>
    </rPh>
    <rPh sb="55" eb="56">
      <t>ニュウ</t>
    </rPh>
    <phoneticPr fontId="39"/>
  </si>
  <si>
    <t>　　　　　※○はｽﾍﾟｰｽを表しています。会社をｶｲｼｬまたはｶﾞｲｼｬとするなども正確に記入。</t>
    <rPh sb="14" eb="15">
      <t>アラワ</t>
    </rPh>
    <rPh sb="21" eb="23">
      <t>カイシャ</t>
    </rPh>
    <rPh sb="42" eb="44">
      <t>セイカク</t>
    </rPh>
    <rPh sb="45" eb="46">
      <t>キ</t>
    </rPh>
    <rPh sb="46" eb="47">
      <t>ニュウ</t>
    </rPh>
    <phoneticPr fontId="39"/>
  </si>
  <si>
    <t>　　　　　　注2)金融機関の登録と違っていた場合、当日に実行処理ができない場合もあります。</t>
    <rPh sb="6" eb="7">
      <t>チュウ</t>
    </rPh>
    <rPh sb="9" eb="11">
      <t>キンユウ</t>
    </rPh>
    <rPh sb="11" eb="13">
      <t>キカン</t>
    </rPh>
    <rPh sb="14" eb="16">
      <t>トウロク</t>
    </rPh>
    <rPh sb="17" eb="18">
      <t>チガ</t>
    </rPh>
    <rPh sb="22" eb="24">
      <t>バアイ</t>
    </rPh>
    <rPh sb="25" eb="27">
      <t>トウジツ</t>
    </rPh>
    <rPh sb="28" eb="30">
      <t>ジッコウ</t>
    </rPh>
    <rPh sb="30" eb="32">
      <t>ショリ</t>
    </rPh>
    <rPh sb="37" eb="39">
      <t>バアイ</t>
    </rPh>
    <phoneticPr fontId="39"/>
  </si>
  <si>
    <t>【 作業所記入欄 】</t>
    <rPh sb="2" eb="4">
      <t>サギョウ</t>
    </rPh>
    <rPh sb="4" eb="5">
      <t>ショ</t>
    </rPh>
    <rPh sb="5" eb="7">
      <t>キニュウ</t>
    </rPh>
    <rPh sb="7" eb="8">
      <t>ラン</t>
    </rPh>
    <phoneticPr fontId="39"/>
  </si>
  <si>
    <t xml:space="preserve"> 支 払 区 分 に ○</t>
    <rPh sb="1" eb="2">
      <t>ササ</t>
    </rPh>
    <rPh sb="3" eb="4">
      <t>バライ</t>
    </rPh>
    <rPh sb="5" eb="6">
      <t>ク</t>
    </rPh>
    <rPh sb="7" eb="8">
      <t>ブン</t>
    </rPh>
    <phoneticPr fontId="39"/>
  </si>
  <si>
    <t>01</t>
    <phoneticPr fontId="39"/>
  </si>
  <si>
    <t xml:space="preserve"> 外　　注</t>
    <rPh sb="1" eb="2">
      <t>ソト</t>
    </rPh>
    <rPh sb="4" eb="5">
      <t>チュウ</t>
    </rPh>
    <phoneticPr fontId="39"/>
  </si>
  <si>
    <t>02</t>
    <phoneticPr fontId="39"/>
  </si>
  <si>
    <t xml:space="preserve"> 材料・ﾘｰｽ</t>
    <rPh sb="1" eb="2">
      <t>ザイ</t>
    </rPh>
    <rPh sb="2" eb="3">
      <t>リョウ</t>
    </rPh>
    <phoneticPr fontId="39"/>
  </si>
  <si>
    <t>03</t>
    <phoneticPr fontId="39"/>
  </si>
  <si>
    <t xml:space="preserve"> 労務外注</t>
    <rPh sb="1" eb="3">
      <t>ロウム</t>
    </rPh>
    <rPh sb="3" eb="5">
      <t>ガイチュウ</t>
    </rPh>
    <phoneticPr fontId="39"/>
  </si>
  <si>
    <t>04</t>
    <phoneticPr fontId="39"/>
  </si>
  <si>
    <t xml:space="preserve"> 燃　　料</t>
    <rPh sb="1" eb="2">
      <t>ネン</t>
    </rPh>
    <rPh sb="4" eb="5">
      <t>リョウ</t>
    </rPh>
    <phoneticPr fontId="39"/>
  </si>
  <si>
    <t>※上記、支払区分以外　　　の取決めは記入下さい</t>
    <rPh sb="1" eb="3">
      <t>ジョウキ</t>
    </rPh>
    <rPh sb="4" eb="6">
      <t>シハライ</t>
    </rPh>
    <rPh sb="6" eb="8">
      <t>クブン</t>
    </rPh>
    <rPh sb="8" eb="10">
      <t>イガイ</t>
    </rPh>
    <rPh sb="14" eb="16">
      <t>トリキ</t>
    </rPh>
    <rPh sb="18" eb="20">
      <t>キニュウ</t>
    </rPh>
    <rPh sb="20" eb="21">
      <t>クダ</t>
    </rPh>
    <phoneticPr fontId="39"/>
  </si>
  <si>
    <t>請求締切日</t>
    <rPh sb="0" eb="1">
      <t>セイ</t>
    </rPh>
    <rPh sb="1" eb="2">
      <t>キュウ</t>
    </rPh>
    <rPh sb="2" eb="5">
      <t>シメキリビ</t>
    </rPh>
    <phoneticPr fontId="39"/>
  </si>
  <si>
    <t>支払条件</t>
    <rPh sb="0" eb="2">
      <t>シハライ</t>
    </rPh>
    <rPh sb="2" eb="4">
      <t>ジョウケン</t>
    </rPh>
    <phoneticPr fontId="39"/>
  </si>
  <si>
    <t>支払比率</t>
    <rPh sb="0" eb="2">
      <t>シハライ</t>
    </rPh>
    <rPh sb="2" eb="4">
      <t>ヒリツ</t>
    </rPh>
    <phoneticPr fontId="39"/>
  </si>
  <si>
    <t>支払日</t>
    <rPh sb="0" eb="2">
      <t>シハライ</t>
    </rPh>
    <rPh sb="2" eb="3">
      <t>ヒ</t>
    </rPh>
    <phoneticPr fontId="39"/>
  </si>
  <si>
    <t>毎月　　　　　　　　日締切</t>
    <rPh sb="0" eb="2">
      <t>マイツキ</t>
    </rPh>
    <rPh sb="10" eb="11">
      <t>ニチ</t>
    </rPh>
    <rPh sb="11" eb="13">
      <t>シメキリ</t>
    </rPh>
    <phoneticPr fontId="39"/>
  </si>
  <si>
    <t>現　金</t>
    <rPh sb="0" eb="1">
      <t>ウツツ</t>
    </rPh>
    <rPh sb="2" eb="3">
      <t>キン</t>
    </rPh>
    <phoneticPr fontId="39"/>
  </si>
  <si>
    <t>％</t>
    <phoneticPr fontId="39"/>
  </si>
  <si>
    <t>翌月　　　　　日</t>
    <rPh sb="0" eb="2">
      <t>ヨクゲツ</t>
    </rPh>
    <rPh sb="7" eb="8">
      <t>ニチ</t>
    </rPh>
    <phoneticPr fontId="39"/>
  </si>
  <si>
    <t>手　形</t>
    <rPh sb="0" eb="1">
      <t>テ</t>
    </rPh>
    <rPh sb="2" eb="3">
      <t>ケイ</t>
    </rPh>
    <phoneticPr fontId="39"/>
  </si>
  <si>
    <t>─</t>
    <phoneticPr fontId="2"/>
  </si>
  <si>
    <t>1</t>
    <phoneticPr fontId="2"/>
  </si>
  <si>
    <t>2222</t>
    <phoneticPr fontId="2"/>
  </si>
  <si>
    <t>3333</t>
    <phoneticPr fontId="2"/>
  </si>
  <si>
    <t>4444</t>
    <phoneticPr fontId="2"/>
  </si>
  <si>
    <t>【圧送費】</t>
    <rPh sb="1" eb="3">
      <t>アッソウ</t>
    </rPh>
    <rPh sb="3" eb="4">
      <t>ヒ</t>
    </rPh>
    <phoneticPr fontId="2"/>
  </si>
  <si>
    <t>【10tDTチャーター代】</t>
    <rPh sb="11" eb="12">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</si>
</sst>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yyyy&quot;年&quot;mm&quot;月&quot;dd&quot;日&quot;;@"/>
    <numFmt numFmtId="177" formatCode="#,##0;&quot;▲ &quot;#,##0"/>
    <numFmt numFmtId="178" formatCode="&quot;¥&quot;\ #,##0&quot;_&quot;;&quot;▲ &quot;#,##0&quot;_&quot;"/>
    <numFmt numFmtId="179" formatCode="#,##0.00;&quot;▲ &quot;#,##0.00"/>
    <numFmt numFmtId="180" formatCode="&quot;¥&quot;\ #,##0&quot; _&quot;;&quot;▲ &quot;#,##0&quot; _&quot;"/>
    <numFmt numFmtId="181" formatCode="\ @"/>
    <numFmt numFmtId="182" formatCode="yyyy/mm/dd;@"/>
    <numFmt numFmtId="183" formatCode="#,##0.###;&quot;▲ &quot;#,##0.###"/>
    <numFmt numFmtId="184" formatCode="&quot;T &quot;@&quot;  -&quot;"/>
    <numFmt numFmtId="185" formatCode="@&quot;  -&quot;"/>
  </numFmts>
  <fonts count="52">
    <font>
      <sz val="10"/>
      <color theme="1"/>
      <name val="游ゴシック"/>
      <family val="2"/>
      <charset val="128"/>
      <scheme val="minor"/>
    </font>
    <font>
      <sz val="10"/>
      <color theme="1"/>
      <name val="游ゴシック"/>
      <family val="2"/>
      <charset val="128"/>
      <scheme val="minor"/>
    </font>
    <font>
      <sz val="6"/>
      <name val="游ゴシック"/>
      <family val="2"/>
      <charset val="128"/>
      <scheme val="minor"/>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b/>
      <sz val="10"/>
      <color theme="1"/>
      <name val="ＭＳ Ｐゴシック"/>
      <family val="3"/>
      <charset val="128"/>
    </font>
    <font>
      <b/>
      <sz val="8"/>
      <color theme="1"/>
      <name val="ＭＳ Ｐゴシック"/>
      <family val="3"/>
      <charset val="128"/>
    </font>
    <font>
      <sz val="18"/>
      <color theme="1"/>
      <name val="ＭＳ Ｐゴシック"/>
      <family val="3"/>
      <charset val="128"/>
    </font>
    <font>
      <b/>
      <sz val="12"/>
      <color theme="1"/>
      <name val="ＭＳ Ｐゴシック"/>
      <family val="3"/>
      <charset val="128"/>
    </font>
    <font>
      <i/>
      <sz val="10"/>
      <color theme="1"/>
      <name val="ＭＳ Ｐゴシック"/>
      <family val="3"/>
      <charset val="128"/>
    </font>
    <font>
      <b/>
      <i/>
      <sz val="12"/>
      <color theme="1"/>
      <name val="ＭＳ Ｐゴシック"/>
      <family val="3"/>
      <charset val="128"/>
    </font>
    <font>
      <b/>
      <i/>
      <sz val="11"/>
      <color theme="1"/>
      <name val="ＭＳ Ｐゴシック"/>
      <family val="3"/>
      <charset val="128"/>
    </font>
    <font>
      <sz val="10"/>
      <name val="ＭＳ Ｐゴシック"/>
      <family val="3"/>
      <charset val="128"/>
    </font>
    <font>
      <sz val="11"/>
      <color theme="1"/>
      <name val="ＭＳ Ｐゴシック"/>
      <family val="3"/>
      <charset val="128"/>
    </font>
    <font>
      <b/>
      <sz val="14"/>
      <color theme="1"/>
      <name val="ＭＳ Ｐゴシック"/>
      <family val="3"/>
      <charset val="128"/>
    </font>
    <font>
      <b/>
      <sz val="9"/>
      <color theme="1"/>
      <name val="ＭＳ Ｐゴシック"/>
      <family val="3"/>
      <charset val="128"/>
    </font>
    <font>
      <b/>
      <sz val="11"/>
      <color theme="1"/>
      <name val="ＭＳ Ｐゴシック"/>
      <family val="3"/>
      <charset val="128"/>
    </font>
    <font>
      <b/>
      <i/>
      <sz val="14"/>
      <color theme="1"/>
      <name val="ＭＳ Ｐゴシック"/>
      <family val="3"/>
      <charset val="128"/>
    </font>
    <font>
      <b/>
      <sz val="10.5"/>
      <color theme="1"/>
      <name val="ＭＳ Ｐゴシック"/>
      <family val="3"/>
      <charset val="128"/>
    </font>
    <font>
      <u val="double"/>
      <sz val="18"/>
      <color theme="1"/>
      <name val="ＭＳ Ｐゴシック"/>
      <family val="3"/>
      <charset val="128"/>
    </font>
    <font>
      <sz val="11"/>
      <name val="ＭＳ Ｐゴシック"/>
      <family val="3"/>
      <charset val="128"/>
    </font>
    <font>
      <sz val="9"/>
      <name val="ＭＳ Ｐゴシック"/>
      <family val="3"/>
      <charset val="128"/>
    </font>
    <font>
      <sz val="8"/>
      <name val="ＭＳ Ｐゴシック"/>
      <family val="3"/>
      <charset val="128"/>
    </font>
    <font>
      <sz val="10"/>
      <name val="ＦＡ Ｐ ゴシック"/>
      <family val="3"/>
      <charset val="128"/>
    </font>
    <font>
      <b/>
      <i/>
      <sz val="9"/>
      <color theme="1"/>
      <name val="ＭＳ Ｐゴシック"/>
      <family val="3"/>
      <charset val="128"/>
    </font>
    <font>
      <b/>
      <sz val="10"/>
      <color rgb="FF0070C0"/>
      <name val="ＭＳ Ｐゴシック"/>
      <family val="3"/>
      <charset val="128"/>
    </font>
    <font>
      <b/>
      <sz val="10"/>
      <color rgb="FFFF0000"/>
      <name val="ＭＳ Ｐゴシック"/>
      <family val="3"/>
      <charset val="128"/>
    </font>
    <font>
      <b/>
      <sz val="11"/>
      <color rgb="FFFF0000"/>
      <name val="ＭＳ Ｐゴシック"/>
      <family val="3"/>
      <charset val="128"/>
    </font>
    <font>
      <sz val="9"/>
      <color rgb="FFFF0000"/>
      <name val="ＭＳ Ｐゴシック"/>
      <family val="3"/>
      <charset val="128"/>
    </font>
    <font>
      <b/>
      <sz val="11"/>
      <name val="ＭＳ Ｐゴシック"/>
      <family val="3"/>
      <charset val="128"/>
    </font>
    <font>
      <b/>
      <sz val="11"/>
      <color rgb="FF0070C0"/>
      <name val="ＭＳ Ｐゴシック"/>
      <family val="3"/>
      <charset val="128"/>
    </font>
    <font>
      <b/>
      <sz val="9"/>
      <color rgb="FF0070C0"/>
      <name val="ＭＳ Ｐゴシック"/>
      <family val="3"/>
      <charset val="128"/>
    </font>
    <font>
      <sz val="11"/>
      <color rgb="FF0070C0"/>
      <name val="ＭＳ Ｐゴシック"/>
      <family val="3"/>
      <charset val="128"/>
    </font>
    <font>
      <i/>
      <sz val="11"/>
      <color theme="1"/>
      <name val="ＭＳ Ｐゴシック"/>
      <family val="3"/>
      <charset val="128"/>
    </font>
    <font>
      <sz val="11"/>
      <color rgb="FFFF0000"/>
      <name val="ＭＳ Ｐゴシック"/>
      <family val="3"/>
      <charset val="128"/>
    </font>
    <font>
      <b/>
      <sz val="10.5"/>
      <color rgb="FFFF0000"/>
      <name val="ＭＳ Ｐゴシック"/>
      <family val="3"/>
      <charset val="128"/>
    </font>
    <font>
      <sz val="20"/>
      <name val="HGPｺﾞｼｯｸM"/>
      <family val="3"/>
      <charset val="128"/>
    </font>
    <font>
      <sz val="6"/>
      <name val="ＭＳ Ｐゴシック"/>
      <family val="3"/>
      <charset val="128"/>
    </font>
    <font>
      <sz val="11"/>
      <name val="HGPｺﾞｼｯｸM"/>
      <family val="3"/>
      <charset val="128"/>
    </font>
    <font>
      <sz val="12"/>
      <name val="HGPｺﾞｼｯｸM"/>
      <family val="3"/>
      <charset val="128"/>
    </font>
    <font>
      <u/>
      <sz val="13"/>
      <name val="HGPｺﾞｼｯｸM"/>
      <family val="3"/>
      <charset val="128"/>
    </font>
    <font>
      <sz val="8"/>
      <name val="HGPｺﾞｼｯｸM"/>
      <family val="3"/>
      <charset val="128"/>
    </font>
    <font>
      <sz val="9"/>
      <name val="HGPｺﾞｼｯｸM"/>
      <family val="3"/>
      <charset val="128"/>
    </font>
    <font>
      <sz val="13"/>
      <name val="HGPｺﾞｼｯｸM"/>
      <family val="3"/>
      <charset val="128"/>
    </font>
    <font>
      <sz val="6"/>
      <name val="HGPｺﾞｼｯｸM"/>
      <family val="3"/>
      <charset val="128"/>
    </font>
    <font>
      <sz val="10"/>
      <name val="HGPｺﾞｼｯｸM"/>
      <family val="3"/>
      <charset val="128"/>
    </font>
    <font>
      <sz val="10"/>
      <color indexed="18"/>
      <name val="HGPｺﾞｼｯｸM"/>
      <family val="3"/>
      <charset val="128"/>
    </font>
    <font>
      <b/>
      <sz val="14"/>
      <color rgb="FFFF0000"/>
      <name val="ＭＳ Ｐゴシック"/>
      <family val="3"/>
      <charset val="128"/>
    </font>
    <font>
      <sz val="10"/>
      <color rgb="FFFF0000"/>
      <name val="ＭＳ Ｐゴシック"/>
      <family val="3"/>
      <charset val="128"/>
    </font>
    <font>
      <i/>
      <sz val="10"/>
      <color rgb="FFFF0000"/>
      <name val="ＭＳ Ｐゴシック"/>
      <family val="3"/>
      <charset val="128"/>
    </font>
  </fonts>
  <fills count="4">
    <fill>
      <patternFill patternType="none"/>
    </fill>
    <fill>
      <patternFill patternType="gray125"/>
    </fill>
    <fill>
      <patternFill patternType="solid">
        <fgColor theme="2"/>
        <bgColor indexed="64"/>
      </patternFill>
    </fill>
    <fill>
      <patternFill patternType="solid">
        <fgColor rgb="FFFFFFCC"/>
        <bgColor indexed="64"/>
      </patternFill>
    </fill>
  </fills>
  <borders count="129">
    <border>
      <left/>
      <right/>
      <top/>
      <bottom/>
      <diagonal/>
    </border>
    <border>
      <left style="thin">
        <color indexed="64"/>
      </left>
      <right style="thin">
        <color indexed="64"/>
      </right>
      <top/>
      <bottom style="thin">
        <color indexed="64"/>
      </bottom>
      <diagonal/>
    </border>
    <border>
      <left style="thin">
        <color auto="1"/>
      </left>
      <right style="thin">
        <color auto="1"/>
      </right>
      <top style="hair">
        <color auto="1"/>
      </top>
      <bottom style="thin">
        <color auto="1"/>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style="double">
        <color auto="1"/>
      </right>
      <top/>
      <bottom style="double">
        <color auto="1"/>
      </bottom>
      <diagonal/>
    </border>
    <border>
      <left/>
      <right/>
      <top style="double">
        <color auto="1"/>
      </top>
      <bottom/>
      <diagonal/>
    </border>
    <border>
      <left/>
      <right/>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hair">
        <color indexed="64"/>
      </left>
      <right/>
      <top/>
      <bottom style="medium">
        <color indexed="64"/>
      </bottom>
      <diagonal/>
    </border>
    <border>
      <left/>
      <right style="thin">
        <color indexed="64"/>
      </right>
      <top/>
      <bottom style="medium">
        <color indexed="64"/>
      </bottom>
      <diagonal/>
    </border>
    <border>
      <left/>
      <right style="medium">
        <color indexed="64"/>
      </right>
      <top style="hair">
        <color indexed="64"/>
      </top>
      <bottom style="thin">
        <color indexed="64"/>
      </bottom>
      <diagonal/>
    </border>
    <border>
      <left style="thin">
        <color indexed="64"/>
      </left>
      <right/>
      <top style="medium">
        <color indexed="64"/>
      </top>
      <bottom style="hair">
        <color indexed="64"/>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diagonal/>
    </border>
    <border>
      <left style="hair">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right style="medium">
        <color indexed="64"/>
      </right>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auto="1"/>
      </left>
      <right style="thin">
        <color auto="1"/>
      </right>
      <top style="thin">
        <color indexed="64"/>
      </top>
      <bottom style="dotted">
        <color indexed="64"/>
      </bottom>
      <diagonal/>
    </border>
    <border>
      <left style="hair">
        <color indexed="64"/>
      </left>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style="double">
        <color indexed="64"/>
      </right>
      <top style="double">
        <color indexed="64"/>
      </top>
      <bottom style="double">
        <color indexed="64"/>
      </bottom>
      <diagonal/>
    </border>
    <border>
      <left style="hair">
        <color indexed="64"/>
      </left>
      <right style="hair">
        <color indexed="64"/>
      </right>
      <top style="dotted">
        <color indexed="64"/>
      </top>
      <bottom style="hair">
        <color indexed="64"/>
      </bottom>
      <diagonal/>
    </border>
    <border>
      <left style="hair">
        <color indexed="64"/>
      </left>
      <right/>
      <top style="thin">
        <color indexed="64"/>
      </top>
      <bottom/>
      <diagonal/>
    </border>
    <border>
      <left style="hair">
        <color indexed="64"/>
      </left>
      <right/>
      <top style="dotted">
        <color indexed="64"/>
      </top>
      <bottom/>
      <diagonal/>
    </border>
    <border>
      <left/>
      <right style="medium">
        <color indexed="64"/>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style="medium">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dotted">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s>
  <cellStyleXfs count="5">
    <xf numFmtId="0" fontId="0" fillId="0" borderId="0">
      <alignment vertical="center"/>
    </xf>
    <xf numFmtId="38" fontId="1" fillId="0" borderId="0" applyFont="0" applyFill="0" applyBorder="0" applyAlignment="0" applyProtection="0">
      <alignment vertical="center"/>
    </xf>
    <xf numFmtId="38" fontId="25" fillId="0" borderId="0" applyFont="0" applyFill="0" applyBorder="0" applyAlignment="0" applyProtection="0"/>
    <xf numFmtId="0" fontId="25" fillId="0" borderId="0"/>
    <xf numFmtId="0" fontId="22" fillId="0" borderId="0">
      <alignment vertical="center"/>
    </xf>
  </cellStyleXfs>
  <cellXfs count="471">
    <xf numFmtId="0" fontId="0" fillId="0" borderId="0" xfId="0">
      <alignment vertical="center"/>
    </xf>
    <xf numFmtId="0" fontId="3" fillId="0" borderId="0" xfId="0" applyFont="1">
      <alignment vertical="center"/>
    </xf>
    <xf numFmtId="0" fontId="10" fillId="0" borderId="0" xfId="0" applyFont="1" applyAlignment="1">
      <alignment horizontal="left" vertical="center" indent="1"/>
    </xf>
    <xf numFmtId="0" fontId="16" fillId="0" borderId="0" xfId="0" applyFont="1" applyAlignment="1">
      <alignment horizontal="left" vertical="center" indent="1"/>
    </xf>
    <xf numFmtId="0" fontId="7" fillId="0" borderId="0" xfId="0" applyFont="1">
      <alignment vertical="center"/>
    </xf>
    <xf numFmtId="0" fontId="3" fillId="0" borderId="4" xfId="0" applyFont="1" applyBorder="1" applyAlignment="1">
      <alignment horizontal="left" vertical="center" indent="1"/>
    </xf>
    <xf numFmtId="0" fontId="3" fillId="0" borderId="4" xfId="0" applyFont="1" applyBorder="1">
      <alignment vertical="center"/>
    </xf>
    <xf numFmtId="180" fontId="12" fillId="0" borderId="0" xfId="1" applyNumberFormat="1" applyFont="1" applyFill="1" applyBorder="1" applyAlignment="1" applyProtection="1">
      <alignment horizontal="center"/>
    </xf>
    <xf numFmtId="0" fontId="18" fillId="0" borderId="24" xfId="0" applyFont="1" applyBorder="1">
      <alignment vertical="center"/>
    </xf>
    <xf numFmtId="0" fontId="18" fillId="0" borderId="24" xfId="0" applyFont="1" applyBorder="1" applyAlignment="1">
      <alignment horizontal="right" vertical="center"/>
    </xf>
    <xf numFmtId="0" fontId="5" fillId="0" borderId="0" xfId="0" applyFont="1">
      <alignment vertical="center"/>
    </xf>
    <xf numFmtId="178" fontId="15" fillId="0" borderId="0" xfId="1" applyNumberFormat="1" applyFont="1" applyFill="1" applyBorder="1" applyAlignment="1" applyProtection="1">
      <alignment vertical="center"/>
    </xf>
    <xf numFmtId="0" fontId="5" fillId="0" borderId="0" xfId="0" applyFont="1" applyAlignment="1">
      <alignment horizontal="center" vertical="center"/>
    </xf>
    <xf numFmtId="178" fontId="12" fillId="0" borderId="0" xfId="1" applyNumberFormat="1" applyFont="1" applyBorder="1" applyAlignment="1" applyProtection="1">
      <alignment vertical="center"/>
    </xf>
    <xf numFmtId="178" fontId="13" fillId="0" borderId="0" xfId="1" applyNumberFormat="1" applyFont="1" applyFill="1" applyBorder="1" applyAlignment="1" applyProtection="1">
      <alignment vertical="center"/>
    </xf>
    <xf numFmtId="0" fontId="4" fillId="0" borderId="0" xfId="0" applyFont="1">
      <alignment vertical="center"/>
    </xf>
    <xf numFmtId="0" fontId="4" fillId="0" borderId="0" xfId="0" applyFont="1" applyAlignment="1">
      <alignment horizontal="right" vertical="center"/>
    </xf>
    <xf numFmtId="0" fontId="4" fillId="0" borderId="0" xfId="0" applyFont="1" applyAlignment="1"/>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vertical="top"/>
    </xf>
    <xf numFmtId="0" fontId="4" fillId="0" borderId="3"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4" fillId="0" borderId="7" xfId="0" applyFont="1" applyBorder="1" applyAlignment="1">
      <alignment horizontal="distributed" vertical="center" justifyLastLine="1"/>
    </xf>
    <xf numFmtId="0" fontId="5" fillId="0" borderId="3" xfId="0" applyFont="1" applyBorder="1" applyAlignment="1">
      <alignment horizontal="distributed" vertical="center" wrapText="1" justifyLastLine="1"/>
    </xf>
    <xf numFmtId="0" fontId="5" fillId="0" borderId="44" xfId="0" applyFont="1" applyBorder="1" applyAlignment="1">
      <alignment horizontal="distributed" vertical="center" wrapText="1" justifyLastLine="1"/>
    </xf>
    <xf numFmtId="0" fontId="5" fillId="0" borderId="0" xfId="0" applyFont="1" applyAlignment="1">
      <alignment horizontal="center" vertical="distributed" textRotation="255" justifyLastLine="1"/>
    </xf>
    <xf numFmtId="0" fontId="22" fillId="0" borderId="0" xfId="0" applyFont="1" applyAlignment="1"/>
    <xf numFmtId="0" fontId="3" fillId="0" borderId="0" xfId="0" applyFont="1" applyAlignment="1">
      <alignment horizontal="center" vertical="center"/>
    </xf>
    <xf numFmtId="0" fontId="14" fillId="0" borderId="0" xfId="0" applyFont="1" applyAlignment="1">
      <alignment horizontal="center"/>
    </xf>
    <xf numFmtId="179" fontId="3" fillId="0" borderId="0" xfId="0" applyNumberFormat="1" applyFont="1">
      <alignment vertical="center"/>
    </xf>
    <xf numFmtId="177" fontId="3" fillId="0" borderId="0" xfId="0" applyNumberFormat="1" applyFont="1">
      <alignment vertical="center"/>
    </xf>
    <xf numFmtId="0" fontId="22" fillId="0" borderId="0" xfId="0" applyFont="1">
      <alignment vertical="center"/>
    </xf>
    <xf numFmtId="0" fontId="5" fillId="0" borderId="0" xfId="0" applyFont="1" applyAlignment="1">
      <alignment horizontal="distributed" vertical="center" indent="2" justifyLastLine="1"/>
    </xf>
    <xf numFmtId="0" fontId="5" fillId="0" borderId="0" xfId="0" applyFont="1" applyAlignment="1">
      <alignment horizontal="distributed" vertical="center" justifyLastLine="1"/>
    </xf>
    <xf numFmtId="0" fontId="6" fillId="0" borderId="0" xfId="0" applyFont="1" applyAlignment="1">
      <alignment horizontal="center" vertical="center"/>
    </xf>
    <xf numFmtId="38" fontId="5" fillId="0" borderId="0" xfId="1" applyFont="1" applyFill="1" applyBorder="1" applyAlignment="1" applyProtection="1">
      <alignment horizontal="center" vertical="center"/>
    </xf>
    <xf numFmtId="38" fontId="4" fillId="0" borderId="0" xfId="1" applyFont="1" applyFill="1" applyBorder="1" applyProtection="1">
      <alignment vertical="center"/>
    </xf>
    <xf numFmtId="0" fontId="4" fillId="0" borderId="0" xfId="0" applyFont="1" applyAlignment="1">
      <alignment horizontal="distributed" vertical="center" justifyLastLine="1"/>
    </xf>
    <xf numFmtId="0" fontId="5" fillId="0" borderId="0" xfId="0" applyFont="1" applyAlignment="1">
      <alignment horizontal="distributed" vertical="center" indent="1" justifyLastLine="1"/>
    </xf>
    <xf numFmtId="0" fontId="9" fillId="0" borderId="0" xfId="0" applyFont="1">
      <alignment vertical="center"/>
    </xf>
    <xf numFmtId="176" fontId="14" fillId="0" borderId="0" xfId="0" applyNumberFormat="1" applyFont="1">
      <alignment vertical="center"/>
    </xf>
    <xf numFmtId="0" fontId="6" fillId="0" borderId="0" xfId="0" applyFont="1" applyAlignment="1">
      <alignment horizontal="center" vertical="center" wrapText="1"/>
    </xf>
    <xf numFmtId="0" fontId="15" fillId="0" borderId="0" xfId="0" applyFont="1" applyAlignment="1">
      <alignment horizontal="center" vertical="center"/>
    </xf>
    <xf numFmtId="0" fontId="4" fillId="2" borderId="12" xfId="0" applyFont="1" applyFill="1" applyBorder="1" applyAlignment="1">
      <alignment horizontal="right" vertical="center"/>
    </xf>
    <xf numFmtId="0" fontId="4" fillId="2" borderId="11" xfId="0" applyFont="1" applyFill="1" applyBorder="1">
      <alignment vertical="center"/>
    </xf>
    <xf numFmtId="0" fontId="23" fillId="2" borderId="47" xfId="0" applyFont="1" applyFill="1" applyBorder="1" applyAlignment="1">
      <alignment horizontal="center" vertical="center"/>
    </xf>
    <xf numFmtId="177" fontId="3" fillId="2" borderId="38" xfId="0" applyNumberFormat="1" applyFont="1" applyFill="1" applyBorder="1">
      <alignment vertical="center"/>
    </xf>
    <xf numFmtId="177" fontId="3" fillId="2" borderId="46" xfId="0" applyNumberFormat="1" applyFont="1" applyFill="1" applyBorder="1">
      <alignment vertical="center"/>
    </xf>
    <xf numFmtId="0" fontId="15" fillId="2" borderId="3" xfId="0" applyFont="1" applyFill="1" applyBorder="1">
      <alignment vertical="center"/>
    </xf>
    <xf numFmtId="0" fontId="3" fillId="2" borderId="3" xfId="0" applyFont="1" applyFill="1" applyBorder="1">
      <alignment vertical="center"/>
    </xf>
    <xf numFmtId="0" fontId="3" fillId="0" borderId="0" xfId="0" applyFont="1" applyAlignment="1">
      <alignment horizontal="distributed" vertical="center" justifyLastLine="1"/>
    </xf>
    <xf numFmtId="0" fontId="7" fillId="0" borderId="0" xfId="0" applyFont="1" applyAlignment="1">
      <alignment horizontal="left" vertical="center" indent="1"/>
    </xf>
    <xf numFmtId="0" fontId="4" fillId="2" borderId="50" xfId="0" applyFont="1" applyFill="1" applyBorder="1" applyAlignment="1">
      <alignment horizontal="right" vertical="center"/>
    </xf>
    <xf numFmtId="0" fontId="4" fillId="2" borderId="11" xfId="0" applyFont="1" applyFill="1" applyBorder="1" applyAlignment="1">
      <alignment horizontal="right" vertical="center"/>
    </xf>
    <xf numFmtId="0" fontId="3" fillId="0" borderId="0" xfId="0" applyFont="1" applyAlignment="1">
      <alignment vertical="top"/>
    </xf>
    <xf numFmtId="0" fontId="3" fillId="0" borderId="48" xfId="0" applyFont="1" applyBorder="1">
      <alignment vertical="center"/>
    </xf>
    <xf numFmtId="0" fontId="4" fillId="0" borderId="0" xfId="0" applyFont="1" applyAlignment="1">
      <alignment horizontal="distributed" vertical="center"/>
    </xf>
    <xf numFmtId="180" fontId="19" fillId="0" borderId="0" xfId="1" applyNumberFormat="1" applyFont="1" applyFill="1" applyBorder="1" applyAlignment="1" applyProtection="1">
      <alignment horizontal="right" vertical="center" indent="1"/>
    </xf>
    <xf numFmtId="0" fontId="17" fillId="0" borderId="0" xfId="0" applyFont="1" applyAlignment="1"/>
    <xf numFmtId="178" fontId="26" fillId="0" borderId="0" xfId="1" applyNumberFormat="1" applyFont="1" applyBorder="1" applyAlignment="1" applyProtection="1">
      <alignment vertical="center"/>
    </xf>
    <xf numFmtId="180" fontId="26" fillId="0" borderId="0" xfId="1" applyNumberFormat="1" applyFont="1" applyFill="1" applyBorder="1" applyAlignment="1" applyProtection="1">
      <alignment horizontal="right" vertical="center" indent="1"/>
    </xf>
    <xf numFmtId="180" fontId="26" fillId="0" borderId="0" xfId="1" applyNumberFormat="1" applyFont="1" applyFill="1" applyBorder="1" applyAlignment="1" applyProtection="1">
      <alignment horizontal="center"/>
    </xf>
    <xf numFmtId="176" fontId="23" fillId="0" borderId="0" xfId="0" applyNumberFormat="1" applyFont="1">
      <alignment vertical="center"/>
    </xf>
    <xf numFmtId="0" fontId="17" fillId="0" borderId="0" xfId="0" applyFont="1">
      <alignment vertical="center"/>
    </xf>
    <xf numFmtId="0" fontId="17" fillId="0" borderId="0" xfId="0" applyFont="1" applyAlignment="1">
      <alignment horizontal="right" vertical="center"/>
    </xf>
    <xf numFmtId="176" fontId="17" fillId="0" borderId="0" xfId="0" applyNumberFormat="1" applyFont="1" applyAlignment="1">
      <alignment horizontal="center" vertical="center" justifyLastLine="1"/>
    </xf>
    <xf numFmtId="0" fontId="4" fillId="0" borderId="59" xfId="0" applyFont="1" applyBorder="1" applyAlignment="1">
      <alignment horizontal="center" vertical="center"/>
    </xf>
    <xf numFmtId="182" fontId="24" fillId="0" borderId="60" xfId="0" applyNumberFormat="1" applyFont="1" applyBorder="1">
      <alignment vertical="center"/>
    </xf>
    <xf numFmtId="182" fontId="24" fillId="0" borderId="1" xfId="0" applyNumberFormat="1" applyFont="1" applyBorder="1">
      <alignment vertical="center"/>
    </xf>
    <xf numFmtId="182" fontId="24" fillId="0" borderId="48" xfId="0" applyNumberFormat="1" applyFont="1" applyBorder="1">
      <alignment vertical="center"/>
    </xf>
    <xf numFmtId="0" fontId="3" fillId="0" borderId="48" xfId="0" applyFont="1" applyBorder="1" applyAlignment="1">
      <alignment horizontal="distributed" vertical="center" indent="1" justifyLastLine="1"/>
    </xf>
    <xf numFmtId="177" fontId="3" fillId="2" borderId="66" xfId="0" applyNumberFormat="1" applyFont="1" applyFill="1" applyBorder="1">
      <alignment vertical="center"/>
    </xf>
    <xf numFmtId="0" fontId="11" fillId="0" borderId="68" xfId="0" applyFont="1" applyBorder="1" applyAlignment="1">
      <alignment horizontal="center" vertical="center"/>
    </xf>
    <xf numFmtId="49" fontId="3" fillId="0" borderId="58" xfId="0" applyNumberFormat="1" applyFont="1" applyBorder="1" applyAlignment="1">
      <alignment horizontal="left" vertical="center"/>
    </xf>
    <xf numFmtId="0" fontId="4" fillId="2" borderId="14" xfId="0" applyFont="1" applyFill="1" applyBorder="1" applyAlignment="1">
      <alignment horizontal="left" vertical="center"/>
    </xf>
    <xf numFmtId="0" fontId="4" fillId="2" borderId="16" xfId="0" applyFont="1" applyFill="1" applyBorder="1" applyAlignment="1">
      <alignment horizontal="left" vertical="center"/>
    </xf>
    <xf numFmtId="0" fontId="4" fillId="2" borderId="51" xfId="0" applyFont="1" applyFill="1" applyBorder="1" applyAlignment="1">
      <alignment horizontal="left" vertical="center"/>
    </xf>
    <xf numFmtId="0" fontId="4" fillId="2" borderId="52" xfId="0" applyFont="1" applyFill="1" applyBorder="1" applyAlignment="1">
      <alignment horizontal="left" vertical="center"/>
    </xf>
    <xf numFmtId="0" fontId="3" fillId="0" borderId="48" xfId="0" applyFont="1" applyBorder="1" applyAlignment="1">
      <alignment horizontal="center" vertical="center"/>
    </xf>
    <xf numFmtId="183" fontId="3" fillId="2" borderId="70" xfId="1" applyNumberFormat="1" applyFont="1" applyFill="1" applyBorder="1" applyAlignment="1" applyProtection="1">
      <alignment vertical="center"/>
    </xf>
    <xf numFmtId="183" fontId="3" fillId="2" borderId="65" xfId="1" applyNumberFormat="1" applyFont="1" applyFill="1" applyBorder="1" applyAlignment="1" applyProtection="1">
      <alignment vertical="center"/>
    </xf>
    <xf numFmtId="183" fontId="3" fillId="2" borderId="54" xfId="1" applyNumberFormat="1" applyFont="1" applyFill="1" applyBorder="1" applyAlignment="1" applyProtection="1">
      <alignment vertical="center"/>
    </xf>
    <xf numFmtId="183" fontId="3" fillId="2" borderId="18" xfId="1" applyNumberFormat="1" applyFont="1" applyFill="1" applyBorder="1" applyAlignment="1" applyProtection="1">
      <alignment vertical="center"/>
    </xf>
    <xf numFmtId="183" fontId="3" fillId="2" borderId="8" xfId="1" applyNumberFormat="1" applyFont="1" applyFill="1" applyBorder="1" applyAlignment="1" applyProtection="1">
      <alignment vertical="center"/>
    </xf>
    <xf numFmtId="0" fontId="23" fillId="2" borderId="64" xfId="0" applyFont="1" applyFill="1" applyBorder="1" applyAlignment="1">
      <alignment horizontal="center" vertical="center"/>
    </xf>
    <xf numFmtId="0" fontId="23" fillId="2" borderId="53" xfId="0" applyFont="1" applyFill="1" applyBorder="1" applyAlignment="1">
      <alignment horizontal="center" vertical="center"/>
    </xf>
    <xf numFmtId="177" fontId="3" fillId="2" borderId="55" xfId="0" applyNumberFormat="1" applyFont="1" applyFill="1" applyBorder="1">
      <alignment vertical="center"/>
    </xf>
    <xf numFmtId="0" fontId="23" fillId="2" borderId="17" xfId="0" applyFont="1" applyFill="1" applyBorder="1" applyAlignment="1">
      <alignment horizontal="center" vertical="center"/>
    </xf>
    <xf numFmtId="177" fontId="3" fillId="2" borderId="15" xfId="0" applyNumberFormat="1" applyFont="1" applyFill="1" applyBorder="1">
      <alignment vertical="center"/>
    </xf>
    <xf numFmtId="0" fontId="23" fillId="2" borderId="2" xfId="0" applyFont="1" applyFill="1" applyBorder="1" applyAlignment="1">
      <alignment horizontal="center" vertical="center"/>
    </xf>
    <xf numFmtId="0" fontId="4" fillId="3" borderId="61" xfId="0" applyFont="1" applyFill="1" applyBorder="1" applyAlignment="1">
      <alignment horizontal="left" vertical="center" indent="1"/>
    </xf>
    <xf numFmtId="0" fontId="4" fillId="2" borderId="28" xfId="0" applyFont="1" applyFill="1" applyBorder="1" applyAlignment="1">
      <alignment horizontal="distributed" vertical="center"/>
    </xf>
    <xf numFmtId="0" fontId="4" fillId="0" borderId="62" xfId="0" applyFont="1" applyBorder="1" applyAlignment="1">
      <alignment horizontal="left" vertical="center"/>
    </xf>
    <xf numFmtId="0" fontId="4" fillId="0" borderId="63" xfId="0" applyFont="1" applyBorder="1" applyAlignment="1">
      <alignment horizontal="left" vertical="center"/>
    </xf>
    <xf numFmtId="0" fontId="27" fillId="0" borderId="0" xfId="0" applyFont="1" applyAlignment="1">
      <alignment horizontal="left" vertical="center" indent="1"/>
    </xf>
    <xf numFmtId="0" fontId="5" fillId="2" borderId="25" xfId="0" applyFont="1" applyFill="1" applyBorder="1" applyAlignment="1">
      <alignment horizontal="distributed" vertical="center"/>
    </xf>
    <xf numFmtId="0" fontId="3" fillId="2" borderId="69" xfId="1" applyNumberFormat="1" applyFont="1" applyFill="1" applyBorder="1" applyAlignment="1" applyProtection="1">
      <alignment vertical="center"/>
    </xf>
    <xf numFmtId="0" fontId="3" fillId="2" borderId="13" xfId="1" applyNumberFormat="1" applyFont="1" applyFill="1" applyBorder="1" applyAlignment="1" applyProtection="1">
      <alignment vertical="center"/>
    </xf>
    <xf numFmtId="0" fontId="3" fillId="2" borderId="54" xfId="1" applyNumberFormat="1" applyFont="1" applyFill="1" applyBorder="1" applyAlignment="1" applyProtection="1">
      <alignment vertical="center"/>
    </xf>
    <xf numFmtId="0" fontId="3" fillId="2" borderId="8" xfId="1" applyNumberFormat="1" applyFont="1" applyFill="1" applyBorder="1" applyAlignment="1" applyProtection="1">
      <alignment vertical="center"/>
    </xf>
    <xf numFmtId="0" fontId="23" fillId="0" borderId="64" xfId="0" applyFont="1" applyBorder="1" applyAlignment="1">
      <alignment horizontal="center" vertical="center"/>
    </xf>
    <xf numFmtId="184" fontId="3" fillId="0" borderId="57" xfId="0" applyNumberFormat="1" applyFont="1" applyBorder="1" applyAlignment="1">
      <alignment horizontal="right" vertical="center"/>
    </xf>
    <xf numFmtId="185" fontId="3" fillId="0" borderId="57" xfId="0" applyNumberFormat="1" applyFont="1" applyBorder="1" applyAlignment="1">
      <alignment horizontal="center" vertical="center"/>
    </xf>
    <xf numFmtId="0" fontId="28" fillId="0" borderId="0" xfId="0" applyFont="1" applyAlignment="1">
      <alignment horizontal="left" vertical="center" indent="1"/>
    </xf>
    <xf numFmtId="0" fontId="30" fillId="0" borderId="0" xfId="0" applyFont="1">
      <alignment vertical="center"/>
    </xf>
    <xf numFmtId="0" fontId="5" fillId="0" borderId="0" xfId="0" applyFont="1" applyAlignment="1">
      <alignment horizontal="right"/>
    </xf>
    <xf numFmtId="177" fontId="3" fillId="2" borderId="7" xfId="0" applyNumberFormat="1" applyFont="1" applyFill="1" applyBorder="1">
      <alignment vertical="center"/>
    </xf>
    <xf numFmtId="183" fontId="3" fillId="2" borderId="51" xfId="1" applyNumberFormat="1" applyFont="1" applyFill="1" applyBorder="1" applyAlignment="1" applyProtection="1">
      <alignment horizontal="center" vertical="center"/>
    </xf>
    <xf numFmtId="183" fontId="3" fillId="2" borderId="9" xfId="1" applyNumberFormat="1" applyFont="1" applyFill="1" applyBorder="1" applyAlignment="1" applyProtection="1">
      <alignment horizontal="center" vertical="center"/>
    </xf>
    <xf numFmtId="183" fontId="3" fillId="2" borderId="31" xfId="1" applyNumberFormat="1" applyFont="1" applyFill="1" applyBorder="1" applyAlignment="1" applyProtection="1">
      <alignment horizontal="center" vertical="center"/>
    </xf>
    <xf numFmtId="183" fontId="3" fillId="2" borderId="62" xfId="1" applyNumberFormat="1" applyFont="1" applyFill="1" applyBorder="1" applyAlignment="1" applyProtection="1">
      <alignment horizontal="center" vertical="center" justifyLastLine="1"/>
    </xf>
    <xf numFmtId="183" fontId="3" fillId="0" borderId="51" xfId="1" applyNumberFormat="1" applyFont="1" applyFill="1" applyBorder="1" applyAlignment="1" applyProtection="1">
      <alignment horizontal="center" vertical="center" justifyLastLine="1"/>
    </xf>
    <xf numFmtId="183" fontId="3" fillId="0" borderId="14" xfId="1" applyNumberFormat="1" applyFont="1" applyFill="1" applyBorder="1" applyAlignment="1" applyProtection="1">
      <alignment horizontal="center" vertical="center" justifyLastLine="1"/>
    </xf>
    <xf numFmtId="183" fontId="3" fillId="2" borderId="9" xfId="1" applyNumberFormat="1" applyFont="1" applyFill="1" applyBorder="1" applyAlignment="1" applyProtection="1">
      <alignment horizontal="center" vertical="center" justifyLastLine="1"/>
    </xf>
    <xf numFmtId="183" fontId="3" fillId="2" borderId="51" xfId="1" applyNumberFormat="1" applyFont="1" applyFill="1" applyBorder="1" applyAlignment="1" applyProtection="1">
      <alignment horizontal="center" vertical="center" justifyLastLine="1"/>
    </xf>
    <xf numFmtId="183" fontId="3" fillId="2" borderId="14" xfId="1" applyNumberFormat="1" applyFont="1" applyFill="1" applyBorder="1" applyAlignment="1" applyProtection="1">
      <alignment horizontal="center" vertical="center" justifyLastLine="1"/>
    </xf>
    <xf numFmtId="0" fontId="3" fillId="2" borderId="62" xfId="1" applyNumberFormat="1" applyFont="1" applyFill="1" applyBorder="1" applyAlignment="1" applyProtection="1">
      <alignment horizontal="center" vertical="center" justifyLastLine="1"/>
    </xf>
    <xf numFmtId="0" fontId="3" fillId="2" borderId="9" xfId="1" applyNumberFormat="1" applyFont="1" applyFill="1" applyBorder="1" applyAlignment="1" applyProtection="1">
      <alignment horizontal="center" vertical="center" justifyLastLine="1"/>
    </xf>
    <xf numFmtId="0" fontId="3" fillId="2" borderId="51" xfId="1" applyNumberFormat="1" applyFont="1" applyFill="1" applyBorder="1" applyAlignment="1" applyProtection="1">
      <alignment horizontal="center" vertical="center"/>
    </xf>
    <xf numFmtId="0" fontId="3" fillId="2" borderId="9" xfId="1" applyNumberFormat="1" applyFont="1" applyFill="1" applyBorder="1" applyAlignment="1" applyProtection="1">
      <alignment horizontal="center" vertical="center"/>
    </xf>
    <xf numFmtId="0" fontId="3" fillId="2" borderId="31" xfId="1" applyNumberFormat="1" applyFont="1" applyFill="1" applyBorder="1" applyAlignment="1" applyProtection="1">
      <alignment horizontal="center" vertical="center"/>
    </xf>
    <xf numFmtId="0" fontId="3" fillId="2" borderId="51" xfId="1" applyNumberFormat="1" applyFont="1" applyFill="1" applyBorder="1" applyAlignment="1" applyProtection="1">
      <alignment horizontal="center" vertical="center" justifyLastLine="1"/>
    </xf>
    <xf numFmtId="0" fontId="3" fillId="2" borderId="14" xfId="1" applyNumberFormat="1" applyFont="1" applyFill="1" applyBorder="1" applyAlignment="1" applyProtection="1">
      <alignment horizontal="center" vertical="center" justifyLastLine="1"/>
    </xf>
    <xf numFmtId="183" fontId="3" fillId="2" borderId="62" xfId="0" applyNumberFormat="1" applyFont="1" applyFill="1" applyBorder="1">
      <alignment vertical="center"/>
    </xf>
    <xf numFmtId="183" fontId="3" fillId="2" borderId="51" xfId="0" applyNumberFormat="1" applyFont="1" applyFill="1" applyBorder="1">
      <alignment vertical="center"/>
    </xf>
    <xf numFmtId="183" fontId="3" fillId="2" borderId="14" xfId="0" applyNumberFormat="1" applyFont="1" applyFill="1" applyBorder="1">
      <alignment vertical="center"/>
    </xf>
    <xf numFmtId="183" fontId="3" fillId="2" borderId="9" xfId="0" applyNumberFormat="1" applyFont="1" applyFill="1" applyBorder="1">
      <alignment vertical="center"/>
    </xf>
    <xf numFmtId="183" fontId="3" fillId="2" borderId="31" xfId="0" applyNumberFormat="1" applyFont="1" applyFill="1" applyBorder="1">
      <alignment vertical="center"/>
    </xf>
    <xf numFmtId="0" fontId="29" fillId="0" borderId="0" xfId="0" applyFont="1">
      <alignment vertical="center"/>
    </xf>
    <xf numFmtId="0" fontId="28" fillId="0" borderId="0" xfId="0" applyFont="1">
      <alignment vertical="center"/>
    </xf>
    <xf numFmtId="0" fontId="33" fillId="0" borderId="0" xfId="0" applyFont="1" applyAlignment="1">
      <alignment vertical="top"/>
    </xf>
    <xf numFmtId="0" fontId="29" fillId="0" borderId="0" xfId="0" applyFont="1" applyAlignment="1"/>
    <xf numFmtId="0" fontId="18" fillId="0" borderId="0" xfId="0" applyFont="1">
      <alignment vertical="center"/>
    </xf>
    <xf numFmtId="0" fontId="3" fillId="0" borderId="0" xfId="0" applyFont="1" applyAlignment="1">
      <alignment horizontal="left" vertical="center"/>
    </xf>
    <xf numFmtId="0" fontId="34" fillId="0" borderId="0" xfId="0" applyFont="1">
      <alignment vertical="center"/>
    </xf>
    <xf numFmtId="0" fontId="29" fillId="0" borderId="0" xfId="0" applyFont="1" applyAlignment="1">
      <alignment horizontal="left" indent="2"/>
    </xf>
    <xf numFmtId="0" fontId="21" fillId="0" borderId="0" xfId="0" applyFont="1" applyAlignment="1">
      <alignment horizontal="center" vertical="center"/>
    </xf>
    <xf numFmtId="181" fontId="7" fillId="0" borderId="0" xfId="0" applyNumberFormat="1" applyFont="1" applyAlignment="1">
      <alignment vertical="center" shrinkToFit="1"/>
    </xf>
    <xf numFmtId="49" fontId="3" fillId="0" borderId="0" xfId="0" applyNumberFormat="1" applyFont="1" applyAlignment="1">
      <alignment horizontal="left" vertical="center"/>
    </xf>
    <xf numFmtId="0" fontId="4" fillId="0" borderId="0" xfId="0" applyFont="1" applyAlignment="1">
      <alignment horizontal="distributed" vertical="center" indent="7" justifyLastLine="1"/>
    </xf>
    <xf numFmtId="0" fontId="4" fillId="0" borderId="0" xfId="0" applyFont="1" applyAlignment="1">
      <alignment horizontal="right" indent="1" shrinkToFit="1"/>
    </xf>
    <xf numFmtId="177" fontId="3" fillId="0" borderId="0" xfId="1" applyNumberFormat="1" applyFont="1" applyFill="1" applyBorder="1" applyAlignment="1" applyProtection="1">
      <alignment vertical="center" justifyLastLine="1"/>
    </xf>
    <xf numFmtId="177" fontId="3" fillId="0" borderId="0" xfId="1" applyNumberFormat="1" applyFont="1" applyFill="1" applyBorder="1" applyAlignment="1" applyProtection="1">
      <alignment vertical="center"/>
    </xf>
    <xf numFmtId="0" fontId="4" fillId="0" borderId="0" xfId="0" applyFont="1" applyAlignment="1">
      <alignment horizontal="right" vertical="top"/>
    </xf>
    <xf numFmtId="0" fontId="4" fillId="0" borderId="0" xfId="0" applyFont="1" applyAlignment="1">
      <alignment vertical="top"/>
    </xf>
    <xf numFmtId="0" fontId="11" fillId="0" borderId="0" xfId="0" applyFont="1" applyAlignment="1">
      <alignment horizontal="center" vertical="center"/>
    </xf>
    <xf numFmtId="0" fontId="5" fillId="0" borderId="4" xfId="0" applyFont="1" applyBorder="1" applyAlignment="1">
      <alignment horizontal="center" vertical="top" textRotation="255" justifyLastLine="1"/>
    </xf>
    <xf numFmtId="0" fontId="5" fillId="0" borderId="4" xfId="0" applyFont="1" applyBorder="1" applyAlignment="1">
      <alignment horizontal="center" vertical="top"/>
    </xf>
    <xf numFmtId="0" fontId="24" fillId="0" borderId="4" xfId="0" applyFont="1" applyBorder="1" applyAlignment="1">
      <alignment horizontal="center" vertical="top"/>
    </xf>
    <xf numFmtId="179" fontId="5" fillId="0" borderId="4" xfId="0" applyNumberFormat="1" applyFont="1" applyBorder="1" applyAlignment="1">
      <alignment vertical="top"/>
    </xf>
    <xf numFmtId="177" fontId="5" fillId="0" borderId="76" xfId="0" applyNumberFormat="1" applyFont="1" applyBorder="1" applyAlignment="1">
      <alignment vertical="top"/>
    </xf>
    <xf numFmtId="177" fontId="3" fillId="0" borderId="77" xfId="0" applyNumberFormat="1" applyFont="1" applyBorder="1">
      <alignment vertical="center"/>
    </xf>
    <xf numFmtId="0" fontId="5" fillId="0" borderId="3" xfId="0" applyFont="1" applyBorder="1" applyAlignment="1">
      <alignment horizontal="center" vertical="distributed" textRotation="255" justifyLastLine="1"/>
    </xf>
    <xf numFmtId="0" fontId="3" fillId="0" borderId="3" xfId="0" applyFont="1" applyBorder="1" applyAlignment="1">
      <alignment horizontal="center" vertical="center"/>
    </xf>
    <xf numFmtId="0" fontId="14" fillId="0" borderId="3" xfId="0" applyFont="1" applyBorder="1" applyAlignment="1">
      <alignment horizontal="center"/>
    </xf>
    <xf numFmtId="179" fontId="3" fillId="0" borderId="3" xfId="0" applyNumberFormat="1" applyFont="1" applyBorder="1">
      <alignment vertical="center"/>
    </xf>
    <xf numFmtId="177" fontId="3" fillId="0" borderId="80" xfId="0" applyNumberFormat="1" applyFont="1" applyBorder="1">
      <alignment vertical="center"/>
    </xf>
    <xf numFmtId="177" fontId="3" fillId="0" borderId="6" xfId="0" applyNumberFormat="1" applyFont="1" applyBorder="1">
      <alignment vertical="center"/>
    </xf>
    <xf numFmtId="0" fontId="35" fillId="2" borderId="5" xfId="0" applyFont="1" applyFill="1" applyBorder="1" applyAlignment="1">
      <alignment horizontal="right"/>
    </xf>
    <xf numFmtId="0" fontId="35" fillId="0" borderId="6" xfId="0" applyFont="1" applyBorder="1" applyAlignment="1">
      <alignment horizontal="center"/>
    </xf>
    <xf numFmtId="0" fontId="18" fillId="0" borderId="24" xfId="0" applyFont="1" applyBorder="1" applyAlignment="1">
      <alignment horizontal="left" vertical="center"/>
    </xf>
    <xf numFmtId="0" fontId="4" fillId="2" borderId="5" xfId="0" applyFont="1" applyFill="1" applyBorder="1">
      <alignment vertical="center"/>
    </xf>
    <xf numFmtId="0" fontId="23" fillId="2" borderId="1" xfId="0" applyFont="1" applyFill="1" applyBorder="1" applyAlignment="1">
      <alignment horizontal="center" vertical="center"/>
    </xf>
    <xf numFmtId="183" fontId="3" fillId="2" borderId="3" xfId="0" applyNumberFormat="1" applyFont="1" applyFill="1" applyBorder="1">
      <alignment vertical="center"/>
    </xf>
    <xf numFmtId="183" fontId="3" fillId="2" borderId="81" xfId="1" applyNumberFormat="1" applyFont="1" applyFill="1" applyBorder="1" applyAlignment="1" applyProtection="1">
      <alignment vertical="center"/>
    </xf>
    <xf numFmtId="177" fontId="3" fillId="2" borderId="82" xfId="0" applyNumberFormat="1" applyFont="1" applyFill="1" applyBorder="1">
      <alignment vertical="center"/>
    </xf>
    <xf numFmtId="183" fontId="3" fillId="2" borderId="3" xfId="1" applyNumberFormat="1" applyFont="1" applyFill="1" applyBorder="1" applyAlignment="1" applyProtection="1">
      <alignment horizontal="center" vertical="center"/>
    </xf>
    <xf numFmtId="0" fontId="3" fillId="2" borderId="3" xfId="1" applyNumberFormat="1" applyFont="1" applyFill="1" applyBorder="1" applyAlignment="1" applyProtection="1">
      <alignment horizontal="center" vertical="center"/>
    </xf>
    <xf numFmtId="0" fontId="4" fillId="2" borderId="78" xfId="0" applyFont="1" applyFill="1" applyBorder="1">
      <alignment vertical="center"/>
    </xf>
    <xf numFmtId="0" fontId="4" fillId="2" borderId="84" xfId="0" applyFont="1" applyFill="1" applyBorder="1" applyAlignment="1">
      <alignment horizontal="left" vertical="center"/>
    </xf>
    <xf numFmtId="0" fontId="4" fillId="2" borderId="79" xfId="0" applyFont="1" applyFill="1" applyBorder="1" applyAlignment="1">
      <alignment horizontal="left" vertical="center"/>
    </xf>
    <xf numFmtId="0" fontId="23" fillId="2" borderId="85" xfId="0" applyFont="1" applyFill="1" applyBorder="1" applyAlignment="1">
      <alignment horizontal="center" vertical="center"/>
    </xf>
    <xf numFmtId="183" fontId="3" fillId="2" borderId="84" xfId="0" applyNumberFormat="1" applyFont="1" applyFill="1" applyBorder="1">
      <alignment vertical="center"/>
    </xf>
    <xf numFmtId="183" fontId="3" fillId="2" borderId="86" xfId="1" applyNumberFormat="1" applyFont="1" applyFill="1" applyBorder="1" applyAlignment="1" applyProtection="1">
      <alignment vertical="center"/>
    </xf>
    <xf numFmtId="177" fontId="3" fillId="2" borderId="87" xfId="0" applyNumberFormat="1" applyFont="1" applyFill="1" applyBorder="1">
      <alignment vertical="center"/>
    </xf>
    <xf numFmtId="183" fontId="3" fillId="2" borderId="84" xfId="1" applyNumberFormat="1" applyFont="1" applyFill="1" applyBorder="1" applyAlignment="1" applyProtection="1">
      <alignment horizontal="center" vertical="center"/>
    </xf>
    <xf numFmtId="0" fontId="3" fillId="2" borderId="84" xfId="1" applyNumberFormat="1" applyFont="1" applyFill="1" applyBorder="1" applyAlignment="1" applyProtection="1">
      <alignment horizontal="center" vertical="center"/>
    </xf>
    <xf numFmtId="183" fontId="3" fillId="0" borderId="84" xfId="1" applyNumberFormat="1" applyFont="1" applyFill="1" applyBorder="1" applyAlignment="1" applyProtection="1">
      <alignment horizontal="center" vertical="center"/>
    </xf>
    <xf numFmtId="0" fontId="29" fillId="0" borderId="24" xfId="0" applyFont="1" applyBorder="1" applyAlignment="1">
      <alignment horizontal="left" vertical="center"/>
    </xf>
    <xf numFmtId="0" fontId="30" fillId="3" borderId="61" xfId="0" applyFont="1" applyFill="1" applyBorder="1" applyAlignment="1">
      <alignment horizontal="left" vertical="center" indent="1"/>
    </xf>
    <xf numFmtId="0" fontId="30" fillId="0" borderId="62" xfId="0" applyFont="1" applyBorder="1" applyAlignment="1">
      <alignment horizontal="left" vertical="center"/>
    </xf>
    <xf numFmtId="0" fontId="40" fillId="0" borderId="0" xfId="4" applyFont="1">
      <alignment vertical="center"/>
    </xf>
    <xf numFmtId="0" fontId="41" fillId="0" borderId="0" xfId="4" applyFont="1">
      <alignment vertical="center"/>
    </xf>
    <xf numFmtId="0" fontId="42" fillId="0" borderId="0" xfId="4" applyFont="1">
      <alignment vertical="center"/>
    </xf>
    <xf numFmtId="0" fontId="43" fillId="0" borderId="0" xfId="4" applyFont="1">
      <alignment vertical="center"/>
    </xf>
    <xf numFmtId="0" fontId="43" fillId="0" borderId="0" xfId="4" applyFont="1" applyAlignment="1">
      <alignment horizontal="right" vertical="center"/>
    </xf>
    <xf numFmtId="0" fontId="43" fillId="0" borderId="0" xfId="4" applyFont="1" applyAlignment="1">
      <alignment horizontal="center" vertical="center"/>
    </xf>
    <xf numFmtId="0" fontId="44" fillId="0" borderId="0" xfId="4" applyFont="1" applyAlignment="1">
      <alignment horizontal="center" vertical="center"/>
    </xf>
    <xf numFmtId="0" fontId="44" fillId="0" borderId="0" xfId="4" applyFont="1">
      <alignment vertical="center"/>
    </xf>
    <xf numFmtId="0" fontId="44" fillId="0" borderId="0" xfId="4" applyFont="1" applyAlignment="1">
      <alignment horizontal="left" vertical="center"/>
    </xf>
    <xf numFmtId="0" fontId="43" fillId="0" borderId="0" xfId="4" applyFont="1" applyAlignment="1">
      <alignment horizontal="justify"/>
    </xf>
    <xf numFmtId="0" fontId="46" fillId="0" borderId="0" xfId="4" applyFont="1">
      <alignment vertical="center"/>
    </xf>
    <xf numFmtId="0" fontId="44" fillId="0" borderId="0" xfId="4" applyFont="1" applyAlignment="1"/>
    <xf numFmtId="0" fontId="40" fillId="0" borderId="5" xfId="4" applyFont="1" applyBorder="1">
      <alignment vertical="center"/>
    </xf>
    <xf numFmtId="0" fontId="40" fillId="0" borderId="92" xfId="4" applyFont="1" applyBorder="1">
      <alignment vertical="center"/>
    </xf>
    <xf numFmtId="0" fontId="40" fillId="0" borderId="6" xfId="4" applyFont="1" applyBorder="1">
      <alignment vertical="center"/>
    </xf>
    <xf numFmtId="0" fontId="47" fillId="0" borderId="57" xfId="4" applyFont="1" applyBorder="1" applyAlignment="1"/>
    <xf numFmtId="0" fontId="40" fillId="0" borderId="110" xfId="4" applyFont="1" applyBorder="1">
      <alignment vertical="center"/>
    </xf>
    <xf numFmtId="0" fontId="40" fillId="0" borderId="111" xfId="4" applyFont="1" applyBorder="1">
      <alignment vertical="center"/>
    </xf>
    <xf numFmtId="0" fontId="44" fillId="0" borderId="112" xfId="4" applyFont="1" applyBorder="1">
      <alignment vertical="center"/>
    </xf>
    <xf numFmtId="0" fontId="40" fillId="0" borderId="94" xfId="4" applyFont="1" applyBorder="1">
      <alignment vertical="center"/>
    </xf>
    <xf numFmtId="0" fontId="40" fillId="0" borderId="96" xfId="4" applyFont="1" applyBorder="1">
      <alignment vertical="center"/>
    </xf>
    <xf numFmtId="0" fontId="40" fillId="0" borderId="99" xfId="4" applyFont="1" applyBorder="1">
      <alignment vertical="center"/>
    </xf>
    <xf numFmtId="0" fontId="40" fillId="0" borderId="98" xfId="4" applyFont="1" applyBorder="1">
      <alignment vertical="center"/>
    </xf>
    <xf numFmtId="0" fontId="40" fillId="0" borderId="113" xfId="4" applyFont="1" applyBorder="1">
      <alignment vertical="center"/>
    </xf>
    <xf numFmtId="0" fontId="40" fillId="0" borderId="100" xfId="4" applyFont="1" applyBorder="1">
      <alignment vertical="center"/>
    </xf>
    <xf numFmtId="0" fontId="40" fillId="0" borderId="114" xfId="4" applyFont="1" applyBorder="1" applyAlignment="1">
      <alignment horizontal="center" vertical="center"/>
    </xf>
    <xf numFmtId="0" fontId="40" fillId="0" borderId="115" xfId="4" applyFont="1" applyBorder="1" applyAlignment="1">
      <alignment horizontal="center" vertical="center"/>
    </xf>
    <xf numFmtId="0" fontId="40" fillId="0" borderId="116" xfId="4" applyFont="1" applyBorder="1">
      <alignment vertical="center"/>
    </xf>
    <xf numFmtId="0" fontId="40" fillId="0" borderId="117" xfId="4" applyFont="1" applyBorder="1">
      <alignment vertical="center"/>
    </xf>
    <xf numFmtId="0" fontId="40" fillId="0" borderId="121" xfId="4" applyFont="1" applyBorder="1">
      <alignment vertical="center"/>
    </xf>
    <xf numFmtId="0" fontId="40" fillId="0" borderId="122" xfId="4" applyFont="1" applyBorder="1">
      <alignment vertical="center"/>
    </xf>
    <xf numFmtId="0" fontId="40" fillId="0" borderId="115" xfId="4" applyFont="1" applyBorder="1">
      <alignment vertical="center"/>
    </xf>
    <xf numFmtId="0" fontId="40" fillId="0" borderId="48" xfId="4" applyFont="1" applyBorder="1">
      <alignment vertical="center"/>
    </xf>
    <xf numFmtId="0" fontId="40" fillId="0" borderId="125" xfId="4" applyFont="1" applyBorder="1">
      <alignment vertical="center"/>
    </xf>
    <xf numFmtId="0" fontId="40" fillId="0" borderId="28" xfId="4" applyFont="1" applyBorder="1">
      <alignment vertical="center"/>
    </xf>
    <xf numFmtId="0" fontId="40" fillId="0" borderId="29" xfId="4" applyFont="1" applyBorder="1">
      <alignment vertical="center"/>
    </xf>
    <xf numFmtId="0" fontId="44" fillId="0" borderId="28" xfId="4" applyFont="1" applyBorder="1">
      <alignment vertical="center"/>
    </xf>
    <xf numFmtId="0" fontId="44" fillId="0" borderId="29" xfId="4" applyFont="1" applyBorder="1">
      <alignment vertical="center"/>
    </xf>
    <xf numFmtId="0" fontId="44" fillId="0" borderId="0" xfId="4" applyFont="1" applyAlignment="1">
      <alignment horizontal="right" vertical="center"/>
    </xf>
    <xf numFmtId="0" fontId="44" fillId="0" borderId="3" xfId="4" applyFont="1" applyBorder="1" applyAlignment="1">
      <alignment horizontal="left" vertical="center"/>
    </xf>
    <xf numFmtId="0" fontId="44" fillId="0" borderId="48" xfId="4" applyFont="1" applyBorder="1" applyAlignment="1">
      <alignment horizontal="distributed" vertical="center"/>
    </xf>
    <xf numFmtId="0" fontId="44" fillId="0" borderId="127" xfId="4" applyFont="1" applyBorder="1" applyAlignment="1">
      <alignment horizontal="distributed" vertical="center"/>
    </xf>
    <xf numFmtId="0" fontId="43" fillId="0" borderId="48" xfId="4" applyFont="1" applyBorder="1" applyAlignment="1">
      <alignment horizontal="distributed" vertical="center"/>
    </xf>
    <xf numFmtId="0" fontId="43" fillId="0" borderId="28" xfId="4" applyFont="1" applyBorder="1" applyAlignment="1"/>
    <xf numFmtId="0" fontId="43" fillId="0" borderId="0" xfId="4" applyFont="1" applyAlignment="1"/>
    <xf numFmtId="0" fontId="43" fillId="0" borderId="29" xfId="4" applyFont="1" applyBorder="1" applyAlignment="1"/>
    <xf numFmtId="0" fontId="40" fillId="0" borderId="30" xfId="4" applyFont="1" applyBorder="1">
      <alignment vertical="center"/>
    </xf>
    <xf numFmtId="0" fontId="40" fillId="0" borderId="31" xfId="4" applyFont="1" applyBorder="1">
      <alignment vertical="center"/>
    </xf>
    <xf numFmtId="0" fontId="40" fillId="0" borderId="32" xfId="4" applyFont="1" applyBorder="1">
      <alignment vertical="center"/>
    </xf>
    <xf numFmtId="0" fontId="48" fillId="0" borderId="0" xfId="4" applyFont="1" applyAlignment="1">
      <alignment horizontal="left" vertical="center"/>
    </xf>
    <xf numFmtId="0" fontId="48" fillId="0" borderId="0" xfId="4" applyFont="1">
      <alignment vertical="center"/>
    </xf>
    <xf numFmtId="49" fontId="48" fillId="0" borderId="89" xfId="4" applyNumberFormat="1" applyFont="1" applyBorder="1" applyAlignment="1">
      <alignment horizontal="center" vertical="center"/>
    </xf>
    <xf numFmtId="0" fontId="48" fillId="0" borderId="127" xfId="4" applyFont="1" applyBorder="1">
      <alignment vertical="center"/>
    </xf>
    <xf numFmtId="184" fontId="50" fillId="0" borderId="57" xfId="0" applyNumberFormat="1" applyFont="1" applyBorder="1" applyAlignment="1">
      <alignment horizontal="right" vertical="center"/>
    </xf>
    <xf numFmtId="185" fontId="50" fillId="0" borderId="57" xfId="0" applyNumberFormat="1" applyFont="1" applyBorder="1" applyAlignment="1">
      <alignment horizontal="center" vertical="center"/>
    </xf>
    <xf numFmtId="49" fontId="50" fillId="0" borderId="58" xfId="0" applyNumberFormat="1" applyFont="1" applyBorder="1" applyAlignment="1">
      <alignment horizontal="left" vertical="center"/>
    </xf>
    <xf numFmtId="0" fontId="51" fillId="0" borderId="68" xfId="0" applyFont="1" applyBorder="1" applyAlignment="1">
      <alignment horizontal="center" vertical="center"/>
    </xf>
    <xf numFmtId="0" fontId="3" fillId="0" borderId="48" xfId="0" applyFont="1" applyBorder="1" applyAlignment="1">
      <alignment horizontal="center" vertical="center" shrinkToFit="1"/>
    </xf>
    <xf numFmtId="183" fontId="50" fillId="0" borderId="51" xfId="1" applyNumberFormat="1" applyFont="1" applyFill="1" applyBorder="1" applyAlignment="1" applyProtection="1">
      <alignment horizontal="center" vertical="center" justifyLastLine="1"/>
    </xf>
    <xf numFmtId="183" fontId="50" fillId="0" borderId="84" xfId="1" applyNumberFormat="1" applyFont="1" applyFill="1" applyBorder="1" applyAlignment="1" applyProtection="1">
      <alignment horizontal="center" vertical="center"/>
    </xf>
    <xf numFmtId="0" fontId="4" fillId="2" borderId="3" xfId="0" applyFont="1" applyFill="1" applyBorder="1" applyAlignment="1">
      <alignment horizontal="left" vertical="center"/>
    </xf>
    <xf numFmtId="0" fontId="4" fillId="2" borderId="6" xfId="0" applyFont="1" applyFill="1" applyBorder="1" applyAlignment="1">
      <alignment horizontal="left" vertical="center"/>
    </xf>
    <xf numFmtId="177" fontId="3" fillId="2" borderId="81" xfId="0" applyNumberFormat="1" applyFont="1" applyFill="1" applyBorder="1">
      <alignment vertical="center"/>
    </xf>
    <xf numFmtId="177" fontId="3" fillId="2" borderId="6" xfId="0" applyNumberFormat="1" applyFont="1" applyFill="1" applyBorder="1">
      <alignment vertical="center"/>
    </xf>
    <xf numFmtId="177" fontId="3" fillId="0" borderId="81" xfId="0" applyNumberFormat="1" applyFont="1" applyBorder="1">
      <alignment vertical="center"/>
    </xf>
    <xf numFmtId="177" fontId="3" fillId="0" borderId="6" xfId="0" applyNumberFormat="1" applyFont="1" applyBorder="1">
      <alignment vertical="center"/>
    </xf>
    <xf numFmtId="177" fontId="3" fillId="2" borderId="81" xfId="1" applyNumberFormat="1" applyFont="1" applyFill="1" applyBorder="1" applyAlignment="1" applyProtection="1">
      <alignment vertical="center" justifyLastLine="1"/>
    </xf>
    <xf numFmtId="177" fontId="3" fillId="2" borderId="83" xfId="1" applyNumberFormat="1" applyFont="1" applyFill="1" applyBorder="1" applyAlignment="1" applyProtection="1">
      <alignment vertical="center" justifyLastLine="1"/>
    </xf>
    <xf numFmtId="0" fontId="16" fillId="0" borderId="0" xfId="0" applyFont="1" applyAlignment="1">
      <alignment horizontal="center" vertical="center" shrinkToFit="1"/>
    </xf>
    <xf numFmtId="0" fontId="18" fillId="0" borderId="0" xfId="0" applyFont="1" applyAlignment="1">
      <alignment horizontal="center" vertical="center" shrinkToFit="1"/>
    </xf>
    <xf numFmtId="177" fontId="3" fillId="0" borderId="8" xfId="0" applyNumberFormat="1" applyFont="1" applyBorder="1">
      <alignment vertical="center"/>
    </xf>
    <xf numFmtId="177" fontId="3" fillId="0" borderId="10" xfId="0" applyNumberFormat="1" applyFont="1" applyBorder="1">
      <alignment vertical="center"/>
    </xf>
    <xf numFmtId="177" fontId="3" fillId="2" borderId="8" xfId="1" applyNumberFormat="1" applyFont="1" applyFill="1" applyBorder="1" applyAlignment="1" applyProtection="1">
      <alignment vertical="center" justifyLastLine="1"/>
    </xf>
    <xf numFmtId="177" fontId="3" fillId="2" borderId="40" xfId="1" applyNumberFormat="1" applyFont="1" applyFill="1" applyBorder="1" applyAlignment="1" applyProtection="1">
      <alignment vertical="center" justifyLastLine="1"/>
    </xf>
    <xf numFmtId="0" fontId="4" fillId="2" borderId="61" xfId="0" applyFont="1" applyFill="1" applyBorder="1" applyAlignment="1">
      <alignment horizontal="left" vertical="center" indent="1"/>
    </xf>
    <xf numFmtId="0" fontId="4" fillId="2" borderId="62" xfId="0" applyFont="1" applyFill="1" applyBorder="1" applyAlignment="1">
      <alignment horizontal="left" vertical="center" indent="1"/>
    </xf>
    <xf numFmtId="0" fontId="4" fillId="2" borderId="63" xfId="0" applyFont="1" applyFill="1" applyBorder="1" applyAlignment="1">
      <alignment horizontal="left" vertical="center" indent="1"/>
    </xf>
    <xf numFmtId="177" fontId="3" fillId="2" borderId="65" xfId="1" applyNumberFormat="1" applyFont="1" applyFill="1" applyBorder="1" applyAlignment="1" applyProtection="1">
      <alignment vertical="center" justifyLastLine="1"/>
    </xf>
    <xf numFmtId="177" fontId="3" fillId="2" borderId="63" xfId="1" applyNumberFormat="1" applyFont="1" applyFill="1" applyBorder="1" applyAlignment="1" applyProtection="1">
      <alignment vertical="center" justifyLastLine="1"/>
    </xf>
    <xf numFmtId="177" fontId="3" fillId="2" borderId="67" xfId="1" applyNumberFormat="1" applyFont="1" applyFill="1" applyBorder="1" applyAlignment="1" applyProtection="1">
      <alignment vertical="center" justifyLastLine="1"/>
    </xf>
    <xf numFmtId="177" fontId="3" fillId="2" borderId="54" xfId="0" applyNumberFormat="1" applyFont="1" applyFill="1" applyBorder="1">
      <alignment vertical="center"/>
    </xf>
    <xf numFmtId="177" fontId="3" fillId="2" borderId="52" xfId="0" applyNumberFormat="1" applyFont="1" applyFill="1" applyBorder="1">
      <alignment vertical="center"/>
    </xf>
    <xf numFmtId="177" fontId="3" fillId="2" borderId="71" xfId="1" applyNumberFormat="1" applyFont="1" applyFill="1" applyBorder="1" applyAlignment="1" applyProtection="1">
      <alignment vertical="center" justifyLastLine="1"/>
    </xf>
    <xf numFmtId="177" fontId="3" fillId="2" borderId="72" xfId="1" applyNumberFormat="1" applyFont="1" applyFill="1" applyBorder="1" applyAlignment="1" applyProtection="1">
      <alignment vertical="center" justifyLastLine="1"/>
    </xf>
    <xf numFmtId="0" fontId="4" fillId="2" borderId="14" xfId="0" applyFont="1" applyFill="1" applyBorder="1" applyAlignment="1">
      <alignment horizontal="left" vertical="center"/>
    </xf>
    <xf numFmtId="0" fontId="4" fillId="2" borderId="16" xfId="0" applyFont="1" applyFill="1" applyBorder="1" applyAlignment="1">
      <alignment horizontal="left" vertical="center"/>
    </xf>
    <xf numFmtId="0" fontId="5" fillId="0" borderId="25" xfId="0" applyFont="1" applyBorder="1" applyAlignment="1">
      <alignment horizontal="center" vertical="distributed" textRotation="255" justifyLastLine="1"/>
    </xf>
    <xf numFmtId="0" fontId="5" fillId="0" borderId="28" xfId="0" applyFont="1" applyBorder="1" applyAlignment="1">
      <alignment horizontal="center" vertical="distributed" textRotation="255" justifyLastLine="1"/>
    </xf>
    <xf numFmtId="0" fontId="5" fillId="0" borderId="30" xfId="0" applyFont="1" applyBorder="1" applyAlignment="1">
      <alignment horizontal="center" vertical="distributed" textRotation="255" justifyLastLine="1"/>
    </xf>
    <xf numFmtId="0" fontId="4" fillId="0" borderId="45" xfId="0" applyFont="1" applyBorder="1" applyAlignment="1">
      <alignment horizontal="distributed" vertical="center" justifyLastLine="1"/>
    </xf>
    <xf numFmtId="0" fontId="4" fillId="0" borderId="26" xfId="0" applyFont="1" applyBorder="1" applyAlignment="1">
      <alignment horizontal="distributed" vertical="center" justifyLastLine="1"/>
    </xf>
    <xf numFmtId="0" fontId="4" fillId="0" borderId="42"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6" xfId="0" applyFont="1" applyBorder="1" applyAlignment="1">
      <alignment horizontal="distributed" vertical="center" justifyLastLine="1"/>
    </xf>
    <xf numFmtId="0" fontId="4" fillId="0" borderId="33" xfId="0" applyFont="1" applyBorder="1" applyAlignment="1">
      <alignment horizontal="distributed" vertical="center" justifyLastLine="1"/>
    </xf>
    <xf numFmtId="0" fontId="4" fillId="0" borderId="1" xfId="0" applyFont="1" applyBorder="1" applyAlignment="1">
      <alignment horizontal="distributed" vertical="center" justifyLastLine="1"/>
    </xf>
    <xf numFmtId="0" fontId="4" fillId="0" borderId="41" xfId="0" applyFont="1" applyBorder="1" applyAlignment="1">
      <alignment horizontal="distributed" vertical="center" justifyLastLine="1"/>
    </xf>
    <xf numFmtId="0" fontId="4" fillId="0" borderId="34" xfId="0" applyFont="1" applyBorder="1" applyAlignment="1">
      <alignment horizontal="distributed" vertical="center" justifyLastLine="1"/>
    </xf>
    <xf numFmtId="0" fontId="4" fillId="0" borderId="35" xfId="0" applyFont="1" applyBorder="1" applyAlignment="1">
      <alignment horizontal="distributed" vertical="center" justifyLastLine="1"/>
    </xf>
    <xf numFmtId="0" fontId="4" fillId="0" borderId="41" xfId="0" applyFont="1" applyBorder="1" applyAlignment="1">
      <alignment horizontal="distributed" vertical="center" indent="7" justifyLastLine="1"/>
    </xf>
    <xf numFmtId="0" fontId="4" fillId="0" borderId="34" xfId="0" applyFont="1" applyBorder="1" applyAlignment="1">
      <alignment horizontal="distributed" vertical="center" indent="7" justifyLastLine="1"/>
    </xf>
    <xf numFmtId="0" fontId="4" fillId="0" borderId="36" xfId="0" applyFont="1" applyBorder="1" applyAlignment="1">
      <alignment horizontal="distributed" vertical="center" indent="7" justifyLastLine="1"/>
    </xf>
    <xf numFmtId="177" fontId="3" fillId="2" borderId="86" xfId="1" applyNumberFormat="1" applyFont="1" applyFill="1" applyBorder="1" applyAlignment="1" applyProtection="1">
      <alignment vertical="center"/>
    </xf>
    <xf numFmtId="177" fontId="3" fillId="2" borderId="79" xfId="1" applyNumberFormat="1" applyFont="1" applyFill="1" applyBorder="1" applyAlignment="1" applyProtection="1">
      <alignment vertical="center"/>
    </xf>
    <xf numFmtId="177" fontId="3" fillId="0" borderId="86" xfId="1" applyNumberFormat="1" applyFont="1" applyFill="1" applyBorder="1" applyAlignment="1" applyProtection="1">
      <alignment vertical="center"/>
    </xf>
    <xf numFmtId="177" fontId="3" fillId="0" borderId="79" xfId="1" applyNumberFormat="1" applyFont="1" applyFill="1" applyBorder="1" applyAlignment="1" applyProtection="1">
      <alignment vertical="center"/>
    </xf>
    <xf numFmtId="177" fontId="3" fillId="2" borderId="86" xfId="1" applyNumberFormat="1" applyFont="1" applyFill="1" applyBorder="1" applyAlignment="1" applyProtection="1">
      <alignment vertical="center" justifyLastLine="1"/>
    </xf>
    <xf numFmtId="177" fontId="3" fillId="2" borderId="88" xfId="1" applyNumberFormat="1" applyFont="1" applyFill="1" applyBorder="1" applyAlignment="1" applyProtection="1">
      <alignment vertical="center" justifyLastLine="1"/>
    </xf>
    <xf numFmtId="0" fontId="4" fillId="2" borderId="43" xfId="0" applyFont="1" applyFill="1" applyBorder="1" applyAlignment="1">
      <alignment horizontal="left" vertical="center" indent="1"/>
    </xf>
    <xf numFmtId="0" fontId="4" fillId="2" borderId="31" xfId="0" applyFont="1" applyFill="1" applyBorder="1" applyAlignment="1">
      <alignment horizontal="left" vertical="center" indent="1"/>
    </xf>
    <xf numFmtId="0" fontId="4" fillId="2" borderId="39" xfId="0" applyFont="1" applyFill="1" applyBorder="1" applyAlignment="1">
      <alignment horizontal="left" vertical="center" indent="1"/>
    </xf>
    <xf numFmtId="177" fontId="3" fillId="2" borderId="38" xfId="1" applyNumberFormat="1" applyFont="1" applyFill="1" applyBorder="1" applyAlignment="1" applyProtection="1">
      <alignment vertical="center"/>
    </xf>
    <xf numFmtId="177" fontId="3" fillId="2" borderId="39" xfId="1" applyNumberFormat="1" applyFont="1" applyFill="1" applyBorder="1" applyAlignment="1" applyProtection="1">
      <alignment vertical="center"/>
    </xf>
    <xf numFmtId="177" fontId="3" fillId="2" borderId="32" xfId="1" applyNumberFormat="1" applyFont="1" applyFill="1" applyBorder="1" applyAlignment="1" applyProtection="1">
      <alignment vertical="center"/>
    </xf>
    <xf numFmtId="177" fontId="3" fillId="2" borderId="18" xfId="0" applyNumberFormat="1" applyFont="1" applyFill="1" applyBorder="1">
      <alignment vertical="center"/>
    </xf>
    <xf numFmtId="177" fontId="3" fillId="2" borderId="16" xfId="0" applyNumberFormat="1" applyFont="1" applyFill="1" applyBorder="1">
      <alignment vertical="center"/>
    </xf>
    <xf numFmtId="177" fontId="3" fillId="2" borderId="18" xfId="1" applyNumberFormat="1" applyFont="1" applyFill="1" applyBorder="1" applyAlignment="1" applyProtection="1">
      <alignment vertical="center" justifyLastLine="1"/>
    </xf>
    <xf numFmtId="177" fontId="3" fillId="2" borderId="37" xfId="1" applyNumberFormat="1" applyFont="1" applyFill="1" applyBorder="1" applyAlignment="1" applyProtection="1">
      <alignment vertical="center" justifyLastLine="1"/>
    </xf>
    <xf numFmtId="177" fontId="3" fillId="2" borderId="8" xfId="0" applyNumberFormat="1" applyFont="1" applyFill="1" applyBorder="1">
      <alignment vertical="center"/>
    </xf>
    <xf numFmtId="177" fontId="3" fillId="2" borderId="10" xfId="0" applyNumberFormat="1" applyFont="1" applyFill="1" applyBorder="1">
      <alignment vertical="center"/>
    </xf>
    <xf numFmtId="177" fontId="3" fillId="2" borderId="54" xfId="1" applyNumberFormat="1" applyFont="1" applyFill="1" applyBorder="1" applyAlignment="1" applyProtection="1">
      <alignment vertical="center" justifyLastLine="1"/>
    </xf>
    <xf numFmtId="177" fontId="3" fillId="2" borderId="52" xfId="1" applyNumberFormat="1" applyFont="1" applyFill="1" applyBorder="1" applyAlignment="1" applyProtection="1">
      <alignment vertical="center" justifyLastLine="1"/>
    </xf>
    <xf numFmtId="177" fontId="3" fillId="0" borderId="54" xfId="1" applyNumberFormat="1" applyFont="1" applyFill="1" applyBorder="1" applyAlignment="1" applyProtection="1">
      <alignment vertical="center" justifyLastLine="1"/>
    </xf>
    <xf numFmtId="177" fontId="3" fillId="0" borderId="52" xfId="1" applyNumberFormat="1" applyFont="1" applyFill="1" applyBorder="1" applyAlignment="1" applyProtection="1">
      <alignment vertical="center" justifyLastLine="1"/>
    </xf>
    <xf numFmtId="177" fontId="3" fillId="2" borderId="56" xfId="1" applyNumberFormat="1" applyFont="1" applyFill="1" applyBorder="1" applyAlignment="1" applyProtection="1">
      <alignment vertical="center" justifyLastLine="1"/>
    </xf>
    <xf numFmtId="0" fontId="4" fillId="2" borderId="9" xfId="0" applyFont="1" applyFill="1" applyBorder="1" applyAlignment="1">
      <alignment horizontal="left" vertical="center"/>
    </xf>
    <xf numFmtId="0" fontId="4" fillId="2" borderId="10" xfId="0" applyFont="1" applyFill="1" applyBorder="1" applyAlignment="1">
      <alignment horizontal="left" vertical="center"/>
    </xf>
    <xf numFmtId="177" fontId="3" fillId="2" borderId="8" xfId="1" applyNumberFormat="1" applyFont="1" applyFill="1" applyBorder="1" applyAlignment="1" applyProtection="1">
      <alignment vertical="center"/>
    </xf>
    <xf numFmtId="177" fontId="3" fillId="2" borderId="10" xfId="1" applyNumberFormat="1" applyFont="1" applyFill="1" applyBorder="1" applyAlignment="1" applyProtection="1">
      <alignment vertical="center"/>
    </xf>
    <xf numFmtId="177" fontId="3" fillId="0" borderId="8" xfId="1" applyNumberFormat="1" applyFont="1" applyFill="1" applyBorder="1" applyAlignment="1" applyProtection="1">
      <alignment vertical="center"/>
    </xf>
    <xf numFmtId="177" fontId="3" fillId="0" borderId="10" xfId="1" applyNumberFormat="1" applyFont="1" applyFill="1" applyBorder="1" applyAlignment="1" applyProtection="1">
      <alignment vertical="center"/>
    </xf>
    <xf numFmtId="0" fontId="4" fillId="2" borderId="51" xfId="0" applyFont="1" applyFill="1" applyBorder="1" applyAlignment="1">
      <alignment horizontal="left" vertical="center"/>
    </xf>
    <xf numFmtId="0" fontId="4" fillId="2" borderId="52" xfId="0" applyFont="1" applyFill="1" applyBorder="1" applyAlignment="1">
      <alignment horizontal="left" vertical="center"/>
    </xf>
    <xf numFmtId="177" fontId="3" fillId="2" borderId="73" xfId="1" applyNumberFormat="1" applyFont="1" applyFill="1" applyBorder="1" applyAlignment="1" applyProtection="1">
      <alignment vertical="center" justifyLastLine="1"/>
    </xf>
    <xf numFmtId="177" fontId="3" fillId="2" borderId="16" xfId="1" applyNumberFormat="1" applyFont="1" applyFill="1" applyBorder="1" applyAlignment="1" applyProtection="1">
      <alignment vertical="center" justifyLastLine="1"/>
    </xf>
    <xf numFmtId="0" fontId="5" fillId="2" borderId="49" xfId="0" applyFont="1" applyFill="1" applyBorder="1" applyAlignment="1">
      <alignment horizontal="distributed" vertical="center"/>
    </xf>
    <xf numFmtId="0" fontId="5" fillId="2" borderId="57" xfId="0" applyFont="1" applyFill="1" applyBorder="1" applyAlignment="1">
      <alignment horizontal="distributed" vertical="center"/>
    </xf>
    <xf numFmtId="0" fontId="4" fillId="0" borderId="8" xfId="0" applyFont="1" applyBorder="1" applyAlignment="1">
      <alignment horizontal="distributed" vertical="center" justifyLastLine="1"/>
    </xf>
    <xf numFmtId="0" fontId="4" fillId="0" borderId="9" xfId="0" applyFont="1" applyBorder="1" applyAlignment="1">
      <alignment horizontal="distributed" vertical="center" justifyLastLine="1"/>
    </xf>
    <xf numFmtId="0" fontId="4" fillId="0" borderId="10" xfId="0" applyFont="1" applyBorder="1" applyAlignment="1">
      <alignment horizontal="distributed" vertical="center" justifyLastLine="1"/>
    </xf>
    <xf numFmtId="0" fontId="4" fillId="0" borderId="40" xfId="0" applyFont="1" applyBorder="1" applyAlignment="1">
      <alignment horizontal="distributed" vertical="center" justifyLastLine="1"/>
    </xf>
    <xf numFmtId="0" fontId="5" fillId="0" borderId="74" xfId="0" applyFont="1" applyBorder="1" applyAlignment="1">
      <alignment horizontal="center" vertical="center" textRotation="255"/>
    </xf>
    <xf numFmtId="0" fontId="5" fillId="0" borderId="1" xfId="0" applyFont="1" applyBorder="1" applyAlignment="1">
      <alignment horizontal="center" vertical="center" textRotation="255"/>
    </xf>
    <xf numFmtId="0" fontId="24" fillId="0" borderId="75" xfId="0" applyFont="1" applyBorder="1" applyAlignment="1">
      <alignment horizontal="left" vertical="center" textRotation="255"/>
    </xf>
    <xf numFmtId="0" fontId="24" fillId="0" borderId="5" xfId="0" applyFont="1" applyBorder="1" applyAlignment="1">
      <alignment horizontal="left" vertical="center" textRotation="255"/>
    </xf>
    <xf numFmtId="177" fontId="5" fillId="0" borderId="70" xfId="0" applyNumberFormat="1" applyFont="1" applyBorder="1" applyAlignment="1">
      <alignment horizontal="left" vertical="center" textRotation="255"/>
    </xf>
    <xf numFmtId="177" fontId="5" fillId="0" borderId="81" xfId="0" applyNumberFormat="1" applyFont="1" applyBorder="1" applyAlignment="1">
      <alignment horizontal="left" vertical="center" textRotation="255"/>
    </xf>
    <xf numFmtId="0" fontId="4" fillId="0" borderId="78" xfId="0" applyFont="1" applyBorder="1" applyAlignment="1">
      <alignment horizontal="distributed" vertical="center" indent="1" justifyLastLine="1"/>
    </xf>
    <xf numFmtId="0" fontId="4" fillId="0" borderId="79" xfId="0" applyFont="1" applyBorder="1" applyAlignment="1">
      <alignment horizontal="distributed" vertical="center" indent="1" justifyLastLine="1"/>
    </xf>
    <xf numFmtId="0" fontId="21" fillId="0" borderId="0" xfId="0" applyFont="1" applyAlignment="1">
      <alignment horizontal="center" vertical="center"/>
    </xf>
    <xf numFmtId="0" fontId="7" fillId="2" borderId="26" xfId="0" applyFont="1" applyFill="1" applyBorder="1" applyAlignment="1">
      <alignment vertical="center" shrinkToFit="1"/>
    </xf>
    <xf numFmtId="0" fontId="7" fillId="2" borderId="27" xfId="0" applyFont="1" applyFill="1" applyBorder="1" applyAlignment="1">
      <alignment vertical="center" shrinkToFit="1"/>
    </xf>
    <xf numFmtId="0" fontId="15" fillId="2" borderId="3" xfId="0" applyFont="1" applyFill="1" applyBorder="1" applyAlignment="1">
      <alignment horizontal="right" vertical="center" indent="2"/>
    </xf>
    <xf numFmtId="0" fontId="7" fillId="0" borderId="0" xfId="0" applyFont="1" applyAlignment="1">
      <alignment vertical="center" shrinkToFit="1"/>
    </xf>
    <xf numFmtId="0" fontId="7" fillId="0" borderId="29" xfId="0" applyFont="1" applyBorder="1" applyAlignment="1">
      <alignment vertical="center" shrinkToFit="1"/>
    </xf>
    <xf numFmtId="180" fontId="19" fillId="2" borderId="19" xfId="1" applyNumberFormat="1" applyFont="1" applyFill="1" applyBorder="1" applyAlignment="1" applyProtection="1">
      <alignment horizontal="right" vertical="center" indent="1"/>
    </xf>
    <xf numFmtId="180" fontId="19" fillId="2" borderId="23" xfId="1" applyNumberFormat="1" applyFont="1" applyFill="1" applyBorder="1" applyAlignment="1" applyProtection="1">
      <alignment horizontal="right" vertical="center" indent="1"/>
    </xf>
    <xf numFmtId="180" fontId="19" fillId="2" borderId="20" xfId="1" applyNumberFormat="1" applyFont="1" applyFill="1" applyBorder="1" applyAlignment="1" applyProtection="1">
      <alignment horizontal="right" vertical="center" indent="1"/>
    </xf>
    <xf numFmtId="180" fontId="19" fillId="2" borderId="21" xfId="1" applyNumberFormat="1" applyFont="1" applyFill="1" applyBorder="1" applyAlignment="1" applyProtection="1">
      <alignment horizontal="right" vertical="center" indent="1"/>
    </xf>
    <xf numFmtId="180" fontId="19" fillId="2" borderId="24" xfId="1" applyNumberFormat="1" applyFont="1" applyFill="1" applyBorder="1" applyAlignment="1" applyProtection="1">
      <alignment horizontal="right" vertical="center" indent="1"/>
    </xf>
    <xf numFmtId="180" fontId="19" fillId="2" borderId="22" xfId="1" applyNumberFormat="1" applyFont="1" applyFill="1" applyBorder="1" applyAlignment="1" applyProtection="1">
      <alignment horizontal="right" vertical="center" indent="1"/>
    </xf>
    <xf numFmtId="0" fontId="4" fillId="2" borderId="28" xfId="0" applyFont="1" applyFill="1" applyBorder="1" applyAlignment="1">
      <alignment horizontal="distributed" vertical="center"/>
    </xf>
    <xf numFmtId="0" fontId="4" fillId="2" borderId="29" xfId="0" applyFont="1" applyFill="1" applyBorder="1" applyAlignment="1">
      <alignment horizontal="right" indent="1" shrinkToFit="1"/>
    </xf>
    <xf numFmtId="176" fontId="20" fillId="3" borderId="24" xfId="0" applyNumberFormat="1" applyFont="1" applyFill="1" applyBorder="1" applyAlignment="1">
      <alignment horizontal="center" vertical="center" justifyLastLine="1"/>
    </xf>
    <xf numFmtId="0" fontId="4" fillId="2" borderId="30" xfId="0" applyFont="1" applyFill="1" applyBorder="1" applyAlignment="1">
      <alignment horizontal="distributed" vertical="center"/>
    </xf>
    <xf numFmtId="0" fontId="4" fillId="2" borderId="31" xfId="0" applyFont="1" applyFill="1" applyBorder="1" applyAlignment="1">
      <alignment horizontal="distributed" vertical="center"/>
    </xf>
    <xf numFmtId="181" fontId="7" fillId="0" borderId="31" xfId="0" applyNumberFormat="1" applyFont="1" applyBorder="1" applyAlignment="1">
      <alignment vertical="center" shrinkToFit="1"/>
    </xf>
    <xf numFmtId="181" fontId="7" fillId="0" borderId="32" xfId="0" applyNumberFormat="1" applyFont="1" applyBorder="1" applyAlignment="1">
      <alignment vertical="center" shrinkToFit="1"/>
    </xf>
    <xf numFmtId="177" fontId="50" fillId="0" borderId="54" xfId="1" applyNumberFormat="1" applyFont="1" applyFill="1" applyBorder="1" applyAlignment="1" applyProtection="1">
      <alignment vertical="center" justifyLastLine="1"/>
    </xf>
    <xf numFmtId="177" fontId="50" fillId="0" borderId="52" xfId="1" applyNumberFormat="1" applyFont="1" applyFill="1" applyBorder="1" applyAlignment="1" applyProtection="1">
      <alignment vertical="center" justifyLastLine="1"/>
    </xf>
    <xf numFmtId="176" fontId="37" fillId="3" borderId="24" xfId="0" applyNumberFormat="1" applyFont="1" applyFill="1" applyBorder="1" applyAlignment="1">
      <alignment horizontal="center" vertical="center" justifyLastLine="1"/>
    </xf>
    <xf numFmtId="181" fontId="28" fillId="0" borderId="31" xfId="0" applyNumberFormat="1" applyFont="1" applyBorder="1" applyAlignment="1">
      <alignment vertical="center" shrinkToFit="1"/>
    </xf>
    <xf numFmtId="181" fontId="28" fillId="0" borderId="32" xfId="0" applyNumberFormat="1" applyFont="1" applyBorder="1" applyAlignment="1">
      <alignment vertical="center" shrinkToFit="1"/>
    </xf>
    <xf numFmtId="0" fontId="28" fillId="2" borderId="26" xfId="0" applyFont="1" applyFill="1" applyBorder="1" applyAlignment="1">
      <alignment vertical="center" shrinkToFit="1"/>
    </xf>
    <xf numFmtId="0" fontId="28" fillId="2" borderId="27" xfId="0" applyFont="1" applyFill="1" applyBorder="1" applyAlignment="1">
      <alignment vertical="center" shrinkToFit="1"/>
    </xf>
    <xf numFmtId="0" fontId="36" fillId="2" borderId="3" xfId="0" applyFont="1" applyFill="1" applyBorder="1" applyAlignment="1">
      <alignment horizontal="right" vertical="center" indent="2"/>
    </xf>
    <xf numFmtId="0" fontId="28" fillId="0" borderId="0" xfId="0" applyFont="1" applyAlignment="1">
      <alignment vertical="center" shrinkToFit="1"/>
    </xf>
    <xf numFmtId="0" fontId="28" fillId="0" borderId="29" xfId="0" applyFont="1" applyBorder="1" applyAlignment="1">
      <alignment vertical="center" shrinkToFit="1"/>
    </xf>
    <xf numFmtId="0" fontId="49" fillId="0" borderId="0" xfId="0" applyFont="1" applyAlignment="1">
      <alignment horizontal="center" vertical="center" shrinkToFit="1"/>
    </xf>
    <xf numFmtId="0" fontId="29" fillId="0" borderId="0" xfId="0" applyFont="1" applyAlignment="1">
      <alignment horizontal="center" vertical="center" shrinkToFit="1"/>
    </xf>
    <xf numFmtId="177" fontId="50" fillId="0" borderId="86" xfId="1" applyNumberFormat="1" applyFont="1" applyFill="1" applyBorder="1" applyAlignment="1" applyProtection="1">
      <alignment vertical="center"/>
    </xf>
    <xf numFmtId="177" fontId="50" fillId="0" borderId="79" xfId="1" applyNumberFormat="1" applyFont="1" applyFill="1" applyBorder="1" applyAlignment="1" applyProtection="1">
      <alignment vertical="center"/>
    </xf>
    <xf numFmtId="0" fontId="48" fillId="0" borderId="5" xfId="4" applyFont="1" applyBorder="1" applyAlignment="1">
      <alignment horizontal="center" vertical="center"/>
    </xf>
    <xf numFmtId="0" fontId="48" fillId="0" borderId="6" xfId="4" applyFont="1" applyBorder="1" applyAlignment="1">
      <alignment horizontal="center" vertical="center"/>
    </xf>
    <xf numFmtId="0" fontId="48" fillId="0" borderId="89" xfId="4" applyFont="1" applyBorder="1" applyAlignment="1">
      <alignment horizontal="right" vertical="center" indent="1"/>
    </xf>
    <xf numFmtId="0" fontId="48" fillId="0" borderId="90" xfId="4" applyFont="1" applyBorder="1" applyAlignment="1">
      <alignment horizontal="right" vertical="center" indent="1"/>
    </xf>
    <xf numFmtId="0" fontId="48" fillId="0" borderId="91" xfId="4" applyFont="1" applyBorder="1" applyAlignment="1">
      <alignment horizontal="right" vertical="center" indent="1"/>
    </xf>
    <xf numFmtId="0" fontId="48" fillId="0" borderId="0" xfId="4" applyFont="1" applyAlignment="1">
      <alignment horizontal="left" vertical="center" wrapText="1" indent="2"/>
    </xf>
    <xf numFmtId="0" fontId="48" fillId="0" borderId="75" xfId="4" applyFont="1" applyBorder="1" applyAlignment="1">
      <alignment horizontal="center" vertical="center" wrapText="1"/>
    </xf>
    <xf numFmtId="0" fontId="48" fillId="0" borderId="4" xfId="4" applyFont="1" applyBorder="1" applyAlignment="1">
      <alignment horizontal="center" vertical="center" wrapText="1"/>
    </xf>
    <xf numFmtId="0" fontId="48" fillId="0" borderId="77" xfId="4" applyFont="1" applyBorder="1" applyAlignment="1">
      <alignment horizontal="center" vertical="center" wrapText="1"/>
    </xf>
    <xf numFmtId="0" fontId="48" fillId="0" borderId="127" xfId="4" applyFont="1" applyBorder="1" applyAlignment="1">
      <alignment horizontal="center" vertical="center" wrapText="1"/>
    </xf>
    <xf numFmtId="0" fontId="48" fillId="0" borderId="0" xfId="4" applyFont="1" applyAlignment="1">
      <alignment horizontal="center" vertical="center" wrapText="1"/>
    </xf>
    <xf numFmtId="0" fontId="48" fillId="0" borderId="128" xfId="4" applyFont="1" applyBorder="1" applyAlignment="1">
      <alignment horizontal="center" vertical="center" wrapText="1"/>
    </xf>
    <xf numFmtId="0" fontId="48" fillId="0" borderId="5" xfId="4" applyFont="1" applyBorder="1" applyAlignment="1">
      <alignment horizontal="center" vertical="center" wrapText="1"/>
    </xf>
    <xf numFmtId="0" fontId="48" fillId="0" borderId="3" xfId="4" applyFont="1" applyBorder="1" applyAlignment="1">
      <alignment horizontal="center" vertical="center" wrapText="1"/>
    </xf>
    <xf numFmtId="0" fontId="48" fillId="0" borderId="6" xfId="4" applyFont="1" applyBorder="1" applyAlignment="1">
      <alignment horizontal="center" vertical="center" wrapText="1"/>
    </xf>
    <xf numFmtId="0" fontId="48" fillId="0" borderId="89" xfId="4" applyFont="1" applyBorder="1" applyAlignment="1">
      <alignment horizontal="center" vertical="center"/>
    </xf>
    <xf numFmtId="0" fontId="48" fillId="0" borderId="90" xfId="4" applyFont="1" applyBorder="1" applyAlignment="1">
      <alignment horizontal="center" vertical="center"/>
    </xf>
    <xf numFmtId="0" fontId="48" fillId="0" borderId="91" xfId="4" applyFont="1" applyBorder="1" applyAlignment="1">
      <alignment horizontal="center" vertical="center"/>
    </xf>
    <xf numFmtId="0" fontId="48" fillId="0" borderId="75" xfId="4" applyFont="1" applyBorder="1" applyAlignment="1">
      <alignment horizontal="center" vertical="center"/>
    </xf>
    <xf numFmtId="0" fontId="48" fillId="0" borderId="4" xfId="4" applyFont="1" applyBorder="1" applyAlignment="1">
      <alignment horizontal="center" vertical="center"/>
    </xf>
    <xf numFmtId="0" fontId="48" fillId="0" borderId="77" xfId="4" applyFont="1" applyBorder="1" applyAlignment="1">
      <alignment horizontal="center" vertical="center"/>
    </xf>
    <xf numFmtId="0" fontId="48" fillId="0" borderId="3" xfId="4" applyFont="1" applyBorder="1" applyAlignment="1">
      <alignment horizontal="center" vertical="center"/>
    </xf>
    <xf numFmtId="0" fontId="44" fillId="0" borderId="0" xfId="4" applyFont="1" applyAlignment="1">
      <alignment horizontal="left" vertical="center"/>
    </xf>
    <xf numFmtId="0" fontId="43" fillId="0" borderId="0" xfId="4" applyFont="1" applyAlignment="1">
      <alignment horizontal="left"/>
    </xf>
    <xf numFmtId="0" fontId="44" fillId="0" borderId="28" xfId="4" applyFont="1" applyBorder="1">
      <alignment vertical="center"/>
    </xf>
    <xf numFmtId="0" fontId="44" fillId="0" borderId="0" xfId="4" applyFont="1">
      <alignment vertical="center"/>
    </xf>
    <xf numFmtId="0" fontId="44" fillId="0" borderId="29" xfId="4" applyFont="1" applyBorder="1">
      <alignment vertical="center"/>
    </xf>
    <xf numFmtId="0" fontId="48" fillId="0" borderId="0" xfId="4" applyFont="1" applyAlignment="1">
      <alignment horizontal="left" vertical="center"/>
    </xf>
    <xf numFmtId="0" fontId="48" fillId="0" borderId="89" xfId="4" applyFont="1" applyBorder="1" applyAlignment="1">
      <alignment horizontal="center" vertical="center" wrapText="1"/>
    </xf>
    <xf numFmtId="0" fontId="48" fillId="0" borderId="90" xfId="4" applyFont="1" applyBorder="1" applyAlignment="1">
      <alignment horizontal="center" vertical="center" wrapText="1"/>
    </xf>
    <xf numFmtId="0" fontId="48" fillId="0" borderId="91" xfId="4" applyFont="1" applyBorder="1" applyAlignment="1">
      <alignment horizontal="center" vertical="center" wrapText="1"/>
    </xf>
    <xf numFmtId="0" fontId="48" fillId="0" borderId="90" xfId="4" applyFont="1" applyBorder="1" applyAlignment="1">
      <alignment horizontal="left" vertical="center"/>
    </xf>
    <xf numFmtId="0" fontId="48" fillId="0" borderId="91" xfId="4" applyFont="1" applyBorder="1" applyAlignment="1">
      <alignment horizontal="left" vertical="center"/>
    </xf>
    <xf numFmtId="0" fontId="40" fillId="0" borderId="97" xfId="4" applyFont="1" applyBorder="1" applyAlignment="1">
      <alignment horizontal="center" vertical="center"/>
    </xf>
    <xf numFmtId="0" fontId="40" fillId="0" borderId="98" xfId="4" applyFont="1" applyBorder="1" applyAlignment="1">
      <alignment horizontal="center" vertical="center"/>
    </xf>
    <xf numFmtId="0" fontId="40" fillId="0" borderId="113" xfId="4" applyFont="1" applyBorder="1" applyAlignment="1">
      <alignment horizontal="center" vertical="center"/>
    </xf>
    <xf numFmtId="0" fontId="40" fillId="0" borderId="99" xfId="4" applyFont="1" applyBorder="1" applyAlignment="1">
      <alignment horizontal="center" vertical="center"/>
    </xf>
    <xf numFmtId="0" fontId="40" fillId="0" borderId="103" xfId="4" applyFont="1" applyBorder="1" applyAlignment="1">
      <alignment horizontal="center" vertical="center"/>
    </xf>
    <xf numFmtId="0" fontId="40" fillId="0" borderId="90" xfId="4" applyFont="1" applyBorder="1" applyAlignment="1">
      <alignment horizontal="center" vertical="center"/>
    </xf>
    <xf numFmtId="0" fontId="40" fillId="0" borderId="91" xfId="4" applyFont="1" applyBorder="1" applyAlignment="1">
      <alignment horizontal="center" vertical="center"/>
    </xf>
    <xf numFmtId="0" fontId="40" fillId="0" borderId="89" xfId="4" applyFont="1" applyBorder="1" applyAlignment="1">
      <alignment horizontal="center" vertical="center"/>
    </xf>
    <xf numFmtId="0" fontId="40" fillId="0" borderId="118" xfId="4" applyFont="1" applyBorder="1" applyAlignment="1">
      <alignment horizontal="center" vertical="center"/>
    </xf>
    <xf numFmtId="0" fontId="40" fillId="0" borderId="119" xfId="4" applyFont="1" applyBorder="1" applyAlignment="1">
      <alignment horizontal="center" vertical="center"/>
    </xf>
    <xf numFmtId="0" fontId="40" fillId="0" borderId="120" xfId="4" applyFont="1" applyBorder="1" applyAlignment="1">
      <alignment horizontal="center" vertical="center"/>
    </xf>
    <xf numFmtId="0" fontId="40" fillId="0" borderId="103" xfId="4" applyFont="1" applyBorder="1" applyAlignment="1">
      <alignment horizontal="distributed" vertical="center" wrapText="1" indent="2"/>
    </xf>
    <xf numFmtId="0" fontId="40" fillId="0" borderId="90" xfId="4" applyFont="1" applyBorder="1" applyAlignment="1">
      <alignment horizontal="distributed" vertical="center" wrapText="1" indent="2"/>
    </xf>
    <xf numFmtId="0" fontId="40" fillId="0" borderId="91" xfId="4" applyFont="1" applyBorder="1" applyAlignment="1">
      <alignment horizontal="distributed" vertical="center" wrapText="1" indent="2"/>
    </xf>
    <xf numFmtId="0" fontId="44" fillId="0" borderId="89" xfId="4" applyFont="1" applyBorder="1" applyAlignment="1">
      <alignment horizontal="center" vertical="center"/>
    </xf>
    <xf numFmtId="0" fontId="44" fillId="0" borderId="90" xfId="4" applyFont="1" applyBorder="1" applyAlignment="1">
      <alignment horizontal="center" vertical="center"/>
    </xf>
    <xf numFmtId="0" fontId="44" fillId="0" borderId="123" xfId="4" applyFont="1" applyBorder="1" applyAlignment="1">
      <alignment horizontal="center" vertical="center"/>
    </xf>
    <xf numFmtId="0" fontId="44" fillId="0" borderId="91" xfId="4" applyFont="1" applyBorder="1" applyAlignment="1">
      <alignment horizontal="center" vertical="center"/>
    </xf>
    <xf numFmtId="0" fontId="40" fillId="0" borderId="124" xfId="4" applyFont="1" applyBorder="1" applyAlignment="1">
      <alignment horizontal="center" vertical="center" wrapText="1"/>
    </xf>
    <xf numFmtId="0" fontId="40" fillId="0" borderId="4" xfId="4" applyFont="1" applyBorder="1" applyAlignment="1">
      <alignment horizontal="center" vertical="center" wrapText="1"/>
    </xf>
    <xf numFmtId="0" fontId="40" fillId="0" borderId="77" xfId="4" applyFont="1" applyBorder="1" applyAlignment="1">
      <alignment horizontal="center" vertical="center" wrapText="1"/>
    </xf>
    <xf numFmtId="0" fontId="40" fillId="0" borderId="126" xfId="4" applyFont="1" applyBorder="1" applyAlignment="1">
      <alignment horizontal="center" vertical="center" wrapText="1"/>
    </xf>
    <xf numFmtId="0" fontId="40" fillId="0" borderId="3" xfId="4" applyFont="1" applyBorder="1" applyAlignment="1">
      <alignment horizontal="center" vertical="center" wrapText="1"/>
    </xf>
    <xf numFmtId="0" fontId="40" fillId="0" borderId="6" xfId="4" applyFont="1" applyBorder="1" applyAlignment="1">
      <alignment horizontal="center" vertical="center" wrapText="1"/>
    </xf>
    <xf numFmtId="0" fontId="40" fillId="0" borderId="104" xfId="4" applyFont="1" applyBorder="1" applyAlignment="1">
      <alignment horizontal="center" vertical="center"/>
    </xf>
    <xf numFmtId="0" fontId="40" fillId="0" borderId="105" xfId="4" applyFont="1" applyBorder="1" applyAlignment="1">
      <alignment horizontal="center" vertical="center"/>
    </xf>
    <xf numFmtId="0" fontId="40" fillId="0" borderId="106" xfId="4" applyFont="1" applyBorder="1" applyAlignment="1">
      <alignment horizontal="center" vertical="center"/>
    </xf>
    <xf numFmtId="49" fontId="40" fillId="0" borderId="107" xfId="4" applyNumberFormat="1" applyFont="1" applyBorder="1" applyAlignment="1">
      <alignment horizontal="center" vertical="center"/>
    </xf>
    <xf numFmtId="49" fontId="40" fillId="0" borderId="105" xfId="4" applyNumberFormat="1" applyFont="1" applyBorder="1" applyAlignment="1">
      <alignment horizontal="center" vertical="center"/>
    </xf>
    <xf numFmtId="49" fontId="40" fillId="0" borderId="106" xfId="4" applyNumberFormat="1" applyFont="1" applyBorder="1" applyAlignment="1">
      <alignment horizontal="center" vertical="center"/>
    </xf>
    <xf numFmtId="0" fontId="40" fillId="0" borderId="107" xfId="4" applyFont="1" applyBorder="1" applyAlignment="1">
      <alignment horizontal="center" vertical="center"/>
    </xf>
    <xf numFmtId="49" fontId="40" fillId="0" borderId="108" xfId="4" applyNumberFormat="1" applyFont="1" applyBorder="1" applyAlignment="1">
      <alignment horizontal="center" vertical="center"/>
    </xf>
    <xf numFmtId="0" fontId="44" fillId="0" borderId="93" xfId="4" applyFont="1" applyBorder="1" applyAlignment="1">
      <alignment horizontal="center" vertical="center"/>
    </xf>
    <xf numFmtId="0" fontId="44" fillId="0" borderId="94" xfId="4" applyFont="1" applyBorder="1" applyAlignment="1">
      <alignment horizontal="center" vertical="center"/>
    </xf>
    <xf numFmtId="0" fontId="44" fillId="0" borderId="109" xfId="4" applyFont="1" applyBorder="1" applyAlignment="1">
      <alignment horizontal="center" vertical="center"/>
    </xf>
    <xf numFmtId="0" fontId="44" fillId="0" borderId="95" xfId="4" applyFont="1" applyBorder="1" applyAlignment="1">
      <alignment horizontal="center" vertical="center"/>
    </xf>
    <xf numFmtId="0" fontId="44" fillId="0" borderId="101" xfId="4" applyFont="1" applyBorder="1" applyAlignment="1">
      <alignment horizontal="distributed" vertical="center" indent="3"/>
    </xf>
    <xf numFmtId="0" fontId="44" fillId="0" borderId="62" xfId="4" applyFont="1" applyBorder="1" applyAlignment="1">
      <alignment horizontal="distributed" vertical="center" indent="3"/>
    </xf>
    <xf numFmtId="0" fontId="40" fillId="0" borderId="61" xfId="4" applyFont="1" applyBorder="1" applyAlignment="1">
      <alignment horizontal="center" vertical="center"/>
    </xf>
    <xf numFmtId="0" fontId="40" fillId="0" borderId="62" xfId="4" applyFont="1" applyBorder="1" applyAlignment="1">
      <alignment horizontal="center" vertical="center"/>
    </xf>
    <xf numFmtId="0" fontId="40" fillId="0" borderId="67" xfId="4" applyFont="1" applyBorder="1" applyAlignment="1">
      <alignment horizontal="center" vertical="center"/>
    </xf>
    <xf numFmtId="0" fontId="40" fillId="0" borderId="102" xfId="4" applyFont="1" applyBorder="1" applyAlignment="1">
      <alignment horizontal="distributed" vertical="center" wrapText="1" indent="2"/>
    </xf>
    <xf numFmtId="0" fontId="40" fillId="0" borderId="9" xfId="4" applyFont="1" applyBorder="1" applyAlignment="1">
      <alignment horizontal="distributed" vertical="center" wrapText="1" indent="2"/>
    </xf>
    <xf numFmtId="0" fontId="40" fillId="0" borderId="11" xfId="4" applyFont="1" applyBorder="1" applyAlignment="1">
      <alignment horizontal="left" vertical="top"/>
    </xf>
    <xf numFmtId="0" fontId="40" fillId="0" borderId="9" xfId="4" applyFont="1" applyBorder="1" applyAlignment="1">
      <alignment horizontal="left" vertical="top"/>
    </xf>
    <xf numFmtId="0" fontId="40" fillId="0" borderId="40" xfId="4" applyFont="1" applyBorder="1" applyAlignment="1">
      <alignment horizontal="left" vertical="top"/>
    </xf>
    <xf numFmtId="0" fontId="43" fillId="0" borderId="103" xfId="4" applyFont="1" applyBorder="1" applyAlignment="1">
      <alignment horizontal="center" vertical="center" wrapText="1"/>
    </xf>
    <xf numFmtId="0" fontId="43" fillId="0" borderId="90" xfId="4" applyFont="1" applyBorder="1" applyAlignment="1">
      <alignment horizontal="center" vertical="center" wrapText="1"/>
    </xf>
    <xf numFmtId="0" fontId="43" fillId="0" borderId="91" xfId="4" applyFont="1" applyBorder="1" applyAlignment="1">
      <alignment horizontal="center" vertical="center" wrapText="1"/>
    </xf>
    <xf numFmtId="0" fontId="40" fillId="0" borderId="97" xfId="4" applyFont="1" applyBorder="1" applyAlignment="1">
      <alignment horizontal="distributed" vertical="center" indent="2"/>
    </xf>
    <xf numFmtId="0" fontId="40" fillId="0" borderId="98" xfId="4" applyFont="1" applyBorder="1" applyAlignment="1">
      <alignment horizontal="distributed" vertical="center" indent="2"/>
    </xf>
    <xf numFmtId="0" fontId="46" fillId="0" borderId="99" xfId="4" applyFont="1" applyBorder="1" applyAlignment="1">
      <alignment horizontal="center" vertical="center"/>
    </xf>
    <xf numFmtId="0" fontId="46" fillId="0" borderId="98" xfId="4" applyFont="1" applyBorder="1" applyAlignment="1">
      <alignment horizontal="center" vertical="center"/>
    </xf>
    <xf numFmtId="0" fontId="46" fillId="0" borderId="100" xfId="4" applyFont="1" applyBorder="1" applyAlignment="1">
      <alignment horizontal="center" vertical="center"/>
    </xf>
    <xf numFmtId="0" fontId="44" fillId="0" borderId="0" xfId="4" applyFont="1" applyAlignment="1">
      <alignment horizontal="left" vertical="center" indent="1"/>
    </xf>
    <xf numFmtId="0" fontId="44" fillId="0" borderId="0" xfId="4" applyFont="1" applyAlignment="1">
      <alignment horizontal="left" vertical="center" indent="2"/>
    </xf>
    <xf numFmtId="0" fontId="44" fillId="0" borderId="0" xfId="4" applyFont="1" applyAlignment="1">
      <alignment horizontal="left"/>
    </xf>
    <xf numFmtId="0" fontId="43" fillId="0" borderId="89" xfId="4" applyFont="1" applyBorder="1" applyAlignment="1">
      <alignment horizontal="distributed" vertical="center" indent="2"/>
    </xf>
    <xf numFmtId="0" fontId="43" fillId="0" borderId="90" xfId="4" applyFont="1" applyBorder="1" applyAlignment="1">
      <alignment horizontal="distributed" vertical="center" indent="2"/>
    </xf>
    <xf numFmtId="0" fontId="43" fillId="0" borderId="91" xfId="4" applyFont="1" applyBorder="1" applyAlignment="1">
      <alignment horizontal="distributed" vertical="center" indent="2"/>
    </xf>
    <xf numFmtId="0" fontId="44" fillId="0" borderId="93" xfId="4" applyFont="1" applyBorder="1" applyAlignment="1">
      <alignment horizontal="distributed" vertical="center" indent="3"/>
    </xf>
    <xf numFmtId="0" fontId="44" fillId="0" borderId="94" xfId="4" applyFont="1" applyBorder="1" applyAlignment="1">
      <alignment horizontal="distributed" vertical="center" indent="3"/>
    </xf>
    <xf numFmtId="0" fontId="40" fillId="0" borderId="95" xfId="4" applyFont="1" applyBorder="1" applyAlignment="1">
      <alignment horizontal="center" vertical="center"/>
    </xf>
    <xf numFmtId="0" fontId="40" fillId="0" borderId="94" xfId="4" applyFont="1" applyBorder="1" applyAlignment="1">
      <alignment horizontal="center" vertical="center"/>
    </xf>
    <xf numFmtId="0" fontId="40" fillId="0" borderId="96" xfId="4" applyFont="1" applyBorder="1" applyAlignment="1">
      <alignment horizontal="center" vertical="center"/>
    </xf>
    <xf numFmtId="0" fontId="38" fillId="0" borderId="0" xfId="4" applyFont="1" applyAlignment="1">
      <alignment horizontal="center"/>
    </xf>
    <xf numFmtId="0" fontId="43" fillId="0" borderId="0" xfId="4" applyFont="1" applyAlignment="1">
      <alignment horizontal="right" vertical="center"/>
    </xf>
    <xf numFmtId="0" fontId="43" fillId="0" borderId="29" xfId="4" applyFont="1" applyBorder="1" applyAlignment="1">
      <alignment horizontal="right" vertical="center"/>
    </xf>
    <xf numFmtId="0" fontId="44" fillId="0" borderId="49" xfId="4" applyFont="1" applyBorder="1" applyAlignment="1">
      <alignment horizontal="right" vertical="center"/>
    </xf>
    <xf numFmtId="0" fontId="22" fillId="0" borderId="57" xfId="4" applyBorder="1" applyAlignment="1">
      <alignment horizontal="right" vertical="center"/>
    </xf>
    <xf numFmtId="0" fontId="22" fillId="0" borderId="58" xfId="4" applyBorder="1" applyAlignment="1">
      <alignment horizontal="right" vertical="center"/>
    </xf>
    <xf numFmtId="0" fontId="45" fillId="0" borderId="0" xfId="4" applyFont="1" applyAlignment="1">
      <alignment horizontal="center" vertical="center"/>
    </xf>
    <xf numFmtId="0" fontId="44" fillId="0" borderId="0" xfId="4" applyFont="1" applyAlignment="1">
      <alignment horizontal="left" indent="1"/>
    </xf>
  </cellXfs>
  <cellStyles count="5">
    <cellStyle name="桁区切り" xfId="1" builtinId="6"/>
    <cellStyle name="桁区切り 2" xfId="2" xr:uid="{69D9A43A-6B26-4538-B437-8E9269EB1B24}"/>
    <cellStyle name="標準" xfId="0" builtinId="0"/>
    <cellStyle name="標準 2" xfId="3" xr:uid="{3CBDB356-A6DA-49EC-BB7D-185F66A13468}"/>
    <cellStyle name="標準 3" xfId="4" xr:uid="{236F5611-0189-4612-96F2-2BA1A2EF002C}"/>
  </cellStyles>
  <dxfs count="15">
    <dxf>
      <numFmt numFmtId="186" formatCode="#,##0.0"/>
    </dxf>
    <dxf>
      <numFmt numFmtId="186" formatCode="#,##0.0"/>
    </dxf>
    <dxf>
      <numFmt numFmtId="186" formatCode="#,##0.0"/>
    </dxf>
    <dxf>
      <numFmt numFmtId="3" formatCode="#,##0"/>
    </dxf>
    <dxf>
      <numFmt numFmtId="186" formatCode="#,##0.0"/>
    </dxf>
    <dxf>
      <numFmt numFmtId="186" formatCode="#,##0.0"/>
    </dxf>
    <dxf>
      <numFmt numFmtId="186" formatCode="#,##0.0"/>
    </dxf>
    <dxf>
      <numFmt numFmtId="186" formatCode="#,##0.0"/>
    </dxf>
    <dxf>
      <numFmt numFmtId="3" formatCode="#,##0"/>
    </dxf>
    <dxf>
      <numFmt numFmtId="186" formatCode="#,##0.0"/>
    </dxf>
    <dxf>
      <numFmt numFmtId="186" formatCode="#,##0.0"/>
    </dxf>
    <dxf>
      <numFmt numFmtId="186" formatCode="#,##0.0"/>
    </dxf>
    <dxf>
      <numFmt numFmtId="186" formatCode="#,##0.0"/>
    </dxf>
    <dxf>
      <numFmt numFmtId="3" formatCode="#,##0"/>
    </dxf>
    <dxf>
      <numFmt numFmtId="186" formatCode="#,##0.0"/>
    </dxf>
  </dxfs>
  <tableStyles count="0" defaultTableStyle="TableStyleMedium2" defaultPivotStyle="PivotStyleLight16"/>
  <colors>
    <mruColors>
      <color rgb="FFFFCCCC"/>
      <color rgb="FFFFFFCC"/>
      <color rgb="FFFF6600"/>
      <color rgb="FFFFFF9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19</xdr:col>
      <xdr:colOff>104775</xdr:colOff>
      <xdr:row>1</xdr:row>
      <xdr:rowOff>0</xdr:rowOff>
    </xdr:from>
    <xdr:to>
      <xdr:col>20</xdr:col>
      <xdr:colOff>123825</xdr:colOff>
      <xdr:row>5</xdr:row>
      <xdr:rowOff>209550</xdr:rowOff>
    </xdr:to>
    <xdr:sp macro="" textlink="">
      <xdr:nvSpPr>
        <xdr:cNvPr id="3" name="右中かっこ 2">
          <a:extLst>
            <a:ext uri="{FF2B5EF4-FFF2-40B4-BE49-F238E27FC236}">
              <a16:creationId xmlns:a16="http://schemas.microsoft.com/office/drawing/2014/main" id="{3FECBEC4-D05A-40E1-9A3F-94A587540665}"/>
            </a:ext>
          </a:extLst>
        </xdr:cNvPr>
        <xdr:cNvSpPr/>
      </xdr:nvSpPr>
      <xdr:spPr>
        <a:xfrm>
          <a:off x="9286875" y="400050"/>
          <a:ext cx="238125" cy="1209675"/>
        </a:xfrm>
        <a:prstGeom prst="rightBrace">
          <a:avLst>
            <a:gd name="adj1" fmla="val 0"/>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104775</xdr:colOff>
      <xdr:row>32</xdr:row>
      <xdr:rowOff>66675</xdr:rowOff>
    </xdr:from>
    <xdr:to>
      <xdr:col>21</xdr:col>
      <xdr:colOff>285750</xdr:colOff>
      <xdr:row>42</xdr:row>
      <xdr:rowOff>152400</xdr:rowOff>
    </xdr:to>
    <xdr:sp macro="" textlink="">
      <xdr:nvSpPr>
        <xdr:cNvPr id="4" name="右中かっこ 3">
          <a:extLst>
            <a:ext uri="{FF2B5EF4-FFF2-40B4-BE49-F238E27FC236}">
              <a16:creationId xmlns:a16="http://schemas.microsoft.com/office/drawing/2014/main" id="{C1544461-F469-4742-BB26-CB583A58A1B0}"/>
            </a:ext>
          </a:extLst>
        </xdr:cNvPr>
        <xdr:cNvSpPr/>
      </xdr:nvSpPr>
      <xdr:spPr>
        <a:xfrm>
          <a:off x="10191750" y="6572250"/>
          <a:ext cx="180975" cy="2181225"/>
        </a:xfrm>
        <a:prstGeom prst="rightBrace">
          <a:avLst>
            <a:gd name="adj1" fmla="val 0"/>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104775</xdr:colOff>
      <xdr:row>1</xdr:row>
      <xdr:rowOff>0</xdr:rowOff>
    </xdr:from>
    <xdr:to>
      <xdr:col>20</xdr:col>
      <xdr:colOff>123825</xdr:colOff>
      <xdr:row>5</xdr:row>
      <xdr:rowOff>209550</xdr:rowOff>
    </xdr:to>
    <xdr:sp macro="" textlink="">
      <xdr:nvSpPr>
        <xdr:cNvPr id="6" name="右中かっこ 5">
          <a:extLst>
            <a:ext uri="{FF2B5EF4-FFF2-40B4-BE49-F238E27FC236}">
              <a16:creationId xmlns:a16="http://schemas.microsoft.com/office/drawing/2014/main" id="{6CB2B64D-0152-48B2-AE1A-B8D9C54CD554}"/>
            </a:ext>
          </a:extLst>
        </xdr:cNvPr>
        <xdr:cNvSpPr/>
      </xdr:nvSpPr>
      <xdr:spPr>
        <a:xfrm>
          <a:off x="9286875" y="400050"/>
          <a:ext cx="238125" cy="1209675"/>
        </a:xfrm>
        <a:prstGeom prst="rightBrace">
          <a:avLst>
            <a:gd name="adj1" fmla="val 0"/>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104775</xdr:colOff>
      <xdr:row>1</xdr:row>
      <xdr:rowOff>0</xdr:rowOff>
    </xdr:from>
    <xdr:to>
      <xdr:col>20</xdr:col>
      <xdr:colOff>123825</xdr:colOff>
      <xdr:row>5</xdr:row>
      <xdr:rowOff>209550</xdr:rowOff>
    </xdr:to>
    <xdr:sp macro="" textlink="">
      <xdr:nvSpPr>
        <xdr:cNvPr id="7" name="右中かっこ 6">
          <a:extLst>
            <a:ext uri="{FF2B5EF4-FFF2-40B4-BE49-F238E27FC236}">
              <a16:creationId xmlns:a16="http://schemas.microsoft.com/office/drawing/2014/main" id="{37920629-4B17-4C74-9D90-F2CF0BDD998C}"/>
            </a:ext>
          </a:extLst>
        </xdr:cNvPr>
        <xdr:cNvSpPr/>
      </xdr:nvSpPr>
      <xdr:spPr>
        <a:xfrm>
          <a:off x="9286875" y="657225"/>
          <a:ext cx="238125" cy="1209675"/>
        </a:xfrm>
        <a:prstGeom prst="rightBrace">
          <a:avLst>
            <a:gd name="adj1" fmla="val 0"/>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21</xdr:col>
      <xdr:colOff>85725</xdr:colOff>
      <xdr:row>8</xdr:row>
      <xdr:rowOff>0</xdr:rowOff>
    </xdr:from>
    <xdr:to>
      <xdr:col>25</xdr:col>
      <xdr:colOff>9525</xdr:colOff>
      <xdr:row>11</xdr:row>
      <xdr:rowOff>104775</xdr:rowOff>
    </xdr:to>
    <xdr:pic>
      <xdr:nvPicPr>
        <xdr:cNvPr id="9" name="図 8">
          <a:extLst>
            <a:ext uri="{FF2B5EF4-FFF2-40B4-BE49-F238E27FC236}">
              <a16:creationId xmlns:a16="http://schemas.microsoft.com/office/drawing/2014/main" id="{FE7F8B8D-0D37-198B-D078-1799E1099DA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72700" y="2305050"/>
          <a:ext cx="3581400" cy="6572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104775</xdr:colOff>
      <xdr:row>1</xdr:row>
      <xdr:rowOff>0</xdr:rowOff>
    </xdr:from>
    <xdr:to>
      <xdr:col>20</xdr:col>
      <xdr:colOff>123825</xdr:colOff>
      <xdr:row>5</xdr:row>
      <xdr:rowOff>209550</xdr:rowOff>
    </xdr:to>
    <xdr:sp macro="" textlink="">
      <xdr:nvSpPr>
        <xdr:cNvPr id="2" name="右中かっこ 1">
          <a:extLst>
            <a:ext uri="{FF2B5EF4-FFF2-40B4-BE49-F238E27FC236}">
              <a16:creationId xmlns:a16="http://schemas.microsoft.com/office/drawing/2014/main" id="{FD39C067-5363-4284-AEC5-7834A309A60A}"/>
            </a:ext>
          </a:extLst>
        </xdr:cNvPr>
        <xdr:cNvSpPr/>
      </xdr:nvSpPr>
      <xdr:spPr>
        <a:xfrm>
          <a:off x="9458325" y="352425"/>
          <a:ext cx="238125" cy="1190625"/>
        </a:xfrm>
        <a:prstGeom prst="rightBrace">
          <a:avLst>
            <a:gd name="adj1" fmla="val 0"/>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104775</xdr:colOff>
      <xdr:row>32</xdr:row>
      <xdr:rowOff>66675</xdr:rowOff>
    </xdr:from>
    <xdr:to>
      <xdr:col>21</xdr:col>
      <xdr:colOff>285750</xdr:colOff>
      <xdr:row>42</xdr:row>
      <xdr:rowOff>152400</xdr:rowOff>
    </xdr:to>
    <xdr:sp macro="" textlink="">
      <xdr:nvSpPr>
        <xdr:cNvPr id="3" name="右中かっこ 2">
          <a:extLst>
            <a:ext uri="{FF2B5EF4-FFF2-40B4-BE49-F238E27FC236}">
              <a16:creationId xmlns:a16="http://schemas.microsoft.com/office/drawing/2014/main" id="{AFA87115-195F-4A74-AD86-593EB25E9DB7}"/>
            </a:ext>
          </a:extLst>
        </xdr:cNvPr>
        <xdr:cNvSpPr/>
      </xdr:nvSpPr>
      <xdr:spPr>
        <a:xfrm>
          <a:off x="10363200" y="7172325"/>
          <a:ext cx="180975" cy="2371725"/>
        </a:xfrm>
        <a:prstGeom prst="rightBrace">
          <a:avLst>
            <a:gd name="adj1" fmla="val 0"/>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104775</xdr:colOff>
      <xdr:row>1</xdr:row>
      <xdr:rowOff>0</xdr:rowOff>
    </xdr:from>
    <xdr:to>
      <xdr:col>20</xdr:col>
      <xdr:colOff>123825</xdr:colOff>
      <xdr:row>5</xdr:row>
      <xdr:rowOff>209550</xdr:rowOff>
    </xdr:to>
    <xdr:sp macro="" textlink="">
      <xdr:nvSpPr>
        <xdr:cNvPr id="4" name="右中かっこ 3">
          <a:extLst>
            <a:ext uri="{FF2B5EF4-FFF2-40B4-BE49-F238E27FC236}">
              <a16:creationId xmlns:a16="http://schemas.microsoft.com/office/drawing/2014/main" id="{C23DD683-1886-4122-BD1E-F302FE9698CA}"/>
            </a:ext>
          </a:extLst>
        </xdr:cNvPr>
        <xdr:cNvSpPr/>
      </xdr:nvSpPr>
      <xdr:spPr>
        <a:xfrm>
          <a:off x="9458325" y="352425"/>
          <a:ext cx="238125" cy="1190625"/>
        </a:xfrm>
        <a:prstGeom prst="rightBrace">
          <a:avLst>
            <a:gd name="adj1" fmla="val 0"/>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104775</xdr:colOff>
      <xdr:row>1</xdr:row>
      <xdr:rowOff>0</xdr:rowOff>
    </xdr:from>
    <xdr:to>
      <xdr:col>20</xdr:col>
      <xdr:colOff>123825</xdr:colOff>
      <xdr:row>5</xdr:row>
      <xdr:rowOff>209550</xdr:rowOff>
    </xdr:to>
    <xdr:sp macro="" textlink="">
      <xdr:nvSpPr>
        <xdr:cNvPr id="5" name="右中かっこ 4">
          <a:extLst>
            <a:ext uri="{FF2B5EF4-FFF2-40B4-BE49-F238E27FC236}">
              <a16:creationId xmlns:a16="http://schemas.microsoft.com/office/drawing/2014/main" id="{8D3CCFF9-F35A-4616-888B-136471DDC16B}"/>
            </a:ext>
          </a:extLst>
        </xdr:cNvPr>
        <xdr:cNvSpPr/>
      </xdr:nvSpPr>
      <xdr:spPr>
        <a:xfrm>
          <a:off x="9458325" y="352425"/>
          <a:ext cx="238125" cy="1190625"/>
        </a:xfrm>
        <a:prstGeom prst="rightBrace">
          <a:avLst>
            <a:gd name="adj1" fmla="val 0"/>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21</xdr:col>
      <xdr:colOff>85725</xdr:colOff>
      <xdr:row>8</xdr:row>
      <xdr:rowOff>0</xdr:rowOff>
    </xdr:from>
    <xdr:to>
      <xdr:col>25</xdr:col>
      <xdr:colOff>9525</xdr:colOff>
      <xdr:row>11</xdr:row>
      <xdr:rowOff>104775</xdr:rowOff>
    </xdr:to>
    <xdr:pic>
      <xdr:nvPicPr>
        <xdr:cNvPr id="6" name="図 5">
          <a:extLst>
            <a:ext uri="{FF2B5EF4-FFF2-40B4-BE49-F238E27FC236}">
              <a16:creationId xmlns:a16="http://schemas.microsoft.com/office/drawing/2014/main" id="{8FE73752-E9BD-478E-878B-653632DAE6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44150" y="1971675"/>
          <a:ext cx="3581400" cy="6572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104775</xdr:colOff>
      <xdr:row>1</xdr:row>
      <xdr:rowOff>0</xdr:rowOff>
    </xdr:from>
    <xdr:to>
      <xdr:col>20</xdr:col>
      <xdr:colOff>123825</xdr:colOff>
      <xdr:row>5</xdr:row>
      <xdr:rowOff>209550</xdr:rowOff>
    </xdr:to>
    <xdr:sp macro="" textlink="">
      <xdr:nvSpPr>
        <xdr:cNvPr id="2" name="右中かっこ 1">
          <a:extLst>
            <a:ext uri="{FF2B5EF4-FFF2-40B4-BE49-F238E27FC236}">
              <a16:creationId xmlns:a16="http://schemas.microsoft.com/office/drawing/2014/main" id="{38BF8D20-0827-4E15-84C5-8709188AA8AB}"/>
            </a:ext>
          </a:extLst>
        </xdr:cNvPr>
        <xdr:cNvSpPr/>
      </xdr:nvSpPr>
      <xdr:spPr>
        <a:xfrm>
          <a:off x="9458325" y="352425"/>
          <a:ext cx="238125" cy="1190625"/>
        </a:xfrm>
        <a:prstGeom prst="rightBrace">
          <a:avLst>
            <a:gd name="adj1" fmla="val 0"/>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104775</xdr:colOff>
      <xdr:row>32</xdr:row>
      <xdr:rowOff>66675</xdr:rowOff>
    </xdr:from>
    <xdr:to>
      <xdr:col>21</xdr:col>
      <xdr:colOff>285750</xdr:colOff>
      <xdr:row>42</xdr:row>
      <xdr:rowOff>152400</xdr:rowOff>
    </xdr:to>
    <xdr:sp macro="" textlink="">
      <xdr:nvSpPr>
        <xdr:cNvPr id="3" name="右中かっこ 2">
          <a:extLst>
            <a:ext uri="{FF2B5EF4-FFF2-40B4-BE49-F238E27FC236}">
              <a16:creationId xmlns:a16="http://schemas.microsoft.com/office/drawing/2014/main" id="{E8BA80EA-CE3C-4631-B428-ACED1F0DB41D}"/>
            </a:ext>
          </a:extLst>
        </xdr:cNvPr>
        <xdr:cNvSpPr/>
      </xdr:nvSpPr>
      <xdr:spPr>
        <a:xfrm>
          <a:off x="10363200" y="7172325"/>
          <a:ext cx="180975" cy="2371725"/>
        </a:xfrm>
        <a:prstGeom prst="rightBrace">
          <a:avLst>
            <a:gd name="adj1" fmla="val 0"/>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104775</xdr:colOff>
      <xdr:row>1</xdr:row>
      <xdr:rowOff>0</xdr:rowOff>
    </xdr:from>
    <xdr:to>
      <xdr:col>20</xdr:col>
      <xdr:colOff>123825</xdr:colOff>
      <xdr:row>5</xdr:row>
      <xdr:rowOff>209550</xdr:rowOff>
    </xdr:to>
    <xdr:sp macro="" textlink="">
      <xdr:nvSpPr>
        <xdr:cNvPr id="4" name="右中かっこ 3">
          <a:extLst>
            <a:ext uri="{FF2B5EF4-FFF2-40B4-BE49-F238E27FC236}">
              <a16:creationId xmlns:a16="http://schemas.microsoft.com/office/drawing/2014/main" id="{5E3F2CF8-D7B9-4AFC-8E26-8883358DB0D2}"/>
            </a:ext>
          </a:extLst>
        </xdr:cNvPr>
        <xdr:cNvSpPr/>
      </xdr:nvSpPr>
      <xdr:spPr>
        <a:xfrm>
          <a:off x="9458325" y="352425"/>
          <a:ext cx="238125" cy="1190625"/>
        </a:xfrm>
        <a:prstGeom prst="rightBrace">
          <a:avLst>
            <a:gd name="adj1" fmla="val 0"/>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104775</xdr:colOff>
      <xdr:row>1</xdr:row>
      <xdr:rowOff>0</xdr:rowOff>
    </xdr:from>
    <xdr:to>
      <xdr:col>20</xdr:col>
      <xdr:colOff>123825</xdr:colOff>
      <xdr:row>5</xdr:row>
      <xdr:rowOff>209550</xdr:rowOff>
    </xdr:to>
    <xdr:sp macro="" textlink="">
      <xdr:nvSpPr>
        <xdr:cNvPr id="5" name="右中かっこ 4">
          <a:extLst>
            <a:ext uri="{FF2B5EF4-FFF2-40B4-BE49-F238E27FC236}">
              <a16:creationId xmlns:a16="http://schemas.microsoft.com/office/drawing/2014/main" id="{68D4845E-E778-4A71-8A3D-8EB8A0C18B17}"/>
            </a:ext>
          </a:extLst>
        </xdr:cNvPr>
        <xdr:cNvSpPr/>
      </xdr:nvSpPr>
      <xdr:spPr>
        <a:xfrm>
          <a:off x="9458325" y="352425"/>
          <a:ext cx="238125" cy="1190625"/>
        </a:xfrm>
        <a:prstGeom prst="rightBrace">
          <a:avLst>
            <a:gd name="adj1" fmla="val 0"/>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21</xdr:col>
      <xdr:colOff>85725</xdr:colOff>
      <xdr:row>8</xdr:row>
      <xdr:rowOff>0</xdr:rowOff>
    </xdr:from>
    <xdr:to>
      <xdr:col>25</xdr:col>
      <xdr:colOff>9525</xdr:colOff>
      <xdr:row>11</xdr:row>
      <xdr:rowOff>104775</xdr:rowOff>
    </xdr:to>
    <xdr:pic>
      <xdr:nvPicPr>
        <xdr:cNvPr id="6" name="図 5">
          <a:extLst>
            <a:ext uri="{FF2B5EF4-FFF2-40B4-BE49-F238E27FC236}">
              <a16:creationId xmlns:a16="http://schemas.microsoft.com/office/drawing/2014/main" id="{E8F761A6-86E7-4130-88FA-1F3D359C702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44150" y="1971675"/>
          <a:ext cx="3581400" cy="6572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114300</xdr:colOff>
      <xdr:row>27</xdr:row>
      <xdr:rowOff>57150</xdr:rowOff>
    </xdr:from>
    <xdr:to>
      <xdr:col>6</xdr:col>
      <xdr:colOff>304800</xdr:colOff>
      <xdr:row>27</xdr:row>
      <xdr:rowOff>247650</xdr:rowOff>
    </xdr:to>
    <xdr:sp macro="" textlink="">
      <xdr:nvSpPr>
        <xdr:cNvPr id="2" name="Oval 5">
          <a:extLst>
            <a:ext uri="{FF2B5EF4-FFF2-40B4-BE49-F238E27FC236}">
              <a16:creationId xmlns:a16="http://schemas.microsoft.com/office/drawing/2014/main" id="{756BB963-BCD7-4D44-95DB-99EFAAAD9B97}"/>
            </a:ext>
          </a:extLst>
        </xdr:cNvPr>
        <xdr:cNvSpPr>
          <a:spLocks noChangeArrowheads="1"/>
        </xdr:cNvSpPr>
      </xdr:nvSpPr>
      <xdr:spPr bwMode="auto">
        <a:xfrm>
          <a:off x="1428750" y="6019800"/>
          <a:ext cx="533400" cy="190500"/>
        </a:xfrm>
        <a:prstGeom prst="ellipse">
          <a:avLst/>
        </a:prstGeom>
        <a:noFill/>
        <a:ln w="3175">
          <a:solidFill>
            <a:srgbClr val="339966"/>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15</xdr:row>
      <xdr:rowOff>47625</xdr:rowOff>
    </xdr:from>
    <xdr:to>
      <xdr:col>20</xdr:col>
      <xdr:colOff>0</xdr:colOff>
      <xdr:row>15</xdr:row>
      <xdr:rowOff>47625</xdr:rowOff>
    </xdr:to>
    <xdr:sp macro="" textlink="">
      <xdr:nvSpPr>
        <xdr:cNvPr id="3" name="Line 17">
          <a:extLst>
            <a:ext uri="{FF2B5EF4-FFF2-40B4-BE49-F238E27FC236}">
              <a16:creationId xmlns:a16="http://schemas.microsoft.com/office/drawing/2014/main" id="{4ADDC815-7838-458D-A62D-778F86AF7F1A}"/>
            </a:ext>
          </a:extLst>
        </xdr:cNvPr>
        <xdr:cNvSpPr>
          <a:spLocks noChangeShapeType="1"/>
        </xdr:cNvSpPr>
      </xdr:nvSpPr>
      <xdr:spPr bwMode="auto">
        <a:xfrm>
          <a:off x="2686050" y="2914650"/>
          <a:ext cx="3771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104775</xdr:colOff>
      <xdr:row>4</xdr:row>
      <xdr:rowOff>247650</xdr:rowOff>
    </xdr:from>
    <xdr:to>
      <xdr:col>7</xdr:col>
      <xdr:colOff>152400</xdr:colOff>
      <xdr:row>4</xdr:row>
      <xdr:rowOff>247650</xdr:rowOff>
    </xdr:to>
    <xdr:sp macro="" textlink="">
      <xdr:nvSpPr>
        <xdr:cNvPr id="4" name="Line 21">
          <a:extLst>
            <a:ext uri="{FF2B5EF4-FFF2-40B4-BE49-F238E27FC236}">
              <a16:creationId xmlns:a16="http://schemas.microsoft.com/office/drawing/2014/main" id="{1C24E248-133F-4EE1-B0FC-20A990A3A8E4}"/>
            </a:ext>
          </a:extLst>
        </xdr:cNvPr>
        <xdr:cNvSpPr>
          <a:spLocks noChangeShapeType="1"/>
        </xdr:cNvSpPr>
      </xdr:nvSpPr>
      <xdr:spPr bwMode="auto">
        <a:xfrm flipV="1">
          <a:off x="161925" y="1095375"/>
          <a:ext cx="1990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114300</xdr:colOff>
      <xdr:row>27</xdr:row>
      <xdr:rowOff>57150</xdr:rowOff>
    </xdr:from>
    <xdr:to>
      <xdr:col>8</xdr:col>
      <xdr:colOff>304800</xdr:colOff>
      <xdr:row>27</xdr:row>
      <xdr:rowOff>247650</xdr:rowOff>
    </xdr:to>
    <xdr:sp macro="" textlink="">
      <xdr:nvSpPr>
        <xdr:cNvPr id="5" name="Oval 25">
          <a:extLst>
            <a:ext uri="{FF2B5EF4-FFF2-40B4-BE49-F238E27FC236}">
              <a16:creationId xmlns:a16="http://schemas.microsoft.com/office/drawing/2014/main" id="{67F1FB5B-09DE-4CEE-9269-51E2123317C6}"/>
            </a:ext>
          </a:extLst>
        </xdr:cNvPr>
        <xdr:cNvSpPr>
          <a:spLocks noChangeArrowheads="1"/>
        </xdr:cNvSpPr>
      </xdr:nvSpPr>
      <xdr:spPr bwMode="auto">
        <a:xfrm>
          <a:off x="2114550" y="6019800"/>
          <a:ext cx="533400" cy="190500"/>
        </a:xfrm>
        <a:prstGeom prst="ellipse">
          <a:avLst/>
        </a:prstGeom>
        <a:noFill/>
        <a:ln w="3175">
          <a:solidFill>
            <a:srgbClr val="339966"/>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85725</xdr:colOff>
      <xdr:row>47</xdr:row>
      <xdr:rowOff>38100</xdr:rowOff>
    </xdr:from>
    <xdr:to>
      <xdr:col>5</xdr:col>
      <xdr:colOff>285750</xdr:colOff>
      <xdr:row>47</xdr:row>
      <xdr:rowOff>228600</xdr:rowOff>
    </xdr:to>
    <xdr:sp macro="" textlink="">
      <xdr:nvSpPr>
        <xdr:cNvPr id="6" name="Oval 28">
          <a:extLst>
            <a:ext uri="{FF2B5EF4-FFF2-40B4-BE49-F238E27FC236}">
              <a16:creationId xmlns:a16="http://schemas.microsoft.com/office/drawing/2014/main" id="{59E4ED83-27D8-4AD3-951C-DDD9B71C7D0B}"/>
            </a:ext>
          </a:extLst>
        </xdr:cNvPr>
        <xdr:cNvSpPr>
          <a:spLocks noChangeArrowheads="1"/>
        </xdr:cNvSpPr>
      </xdr:nvSpPr>
      <xdr:spPr bwMode="auto">
        <a:xfrm>
          <a:off x="1400175" y="8763000"/>
          <a:ext cx="200025" cy="190500"/>
        </a:xfrm>
        <a:prstGeom prst="ellipse">
          <a:avLst/>
        </a:prstGeom>
        <a:noFill/>
        <a:ln w="63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85725</xdr:colOff>
      <xdr:row>47</xdr:row>
      <xdr:rowOff>38100</xdr:rowOff>
    </xdr:from>
    <xdr:to>
      <xdr:col>8</xdr:col>
      <xdr:colOff>285750</xdr:colOff>
      <xdr:row>47</xdr:row>
      <xdr:rowOff>228600</xdr:rowOff>
    </xdr:to>
    <xdr:sp macro="" textlink="">
      <xdr:nvSpPr>
        <xdr:cNvPr id="7" name="Oval 29">
          <a:extLst>
            <a:ext uri="{FF2B5EF4-FFF2-40B4-BE49-F238E27FC236}">
              <a16:creationId xmlns:a16="http://schemas.microsoft.com/office/drawing/2014/main" id="{18E907AF-BCAF-4A98-A61F-B34915C87C93}"/>
            </a:ext>
          </a:extLst>
        </xdr:cNvPr>
        <xdr:cNvSpPr>
          <a:spLocks noChangeArrowheads="1"/>
        </xdr:cNvSpPr>
      </xdr:nvSpPr>
      <xdr:spPr bwMode="auto">
        <a:xfrm>
          <a:off x="2428875" y="8763000"/>
          <a:ext cx="200025" cy="190500"/>
        </a:xfrm>
        <a:prstGeom prst="ellipse">
          <a:avLst/>
        </a:prstGeom>
        <a:noFill/>
        <a:ln w="63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85725</xdr:colOff>
      <xdr:row>47</xdr:row>
      <xdr:rowOff>38100</xdr:rowOff>
    </xdr:from>
    <xdr:to>
      <xdr:col>11</xdr:col>
      <xdr:colOff>285750</xdr:colOff>
      <xdr:row>47</xdr:row>
      <xdr:rowOff>228600</xdr:rowOff>
    </xdr:to>
    <xdr:sp macro="" textlink="">
      <xdr:nvSpPr>
        <xdr:cNvPr id="8" name="Oval 30">
          <a:extLst>
            <a:ext uri="{FF2B5EF4-FFF2-40B4-BE49-F238E27FC236}">
              <a16:creationId xmlns:a16="http://schemas.microsoft.com/office/drawing/2014/main" id="{C93E71BB-200A-4EAA-85B5-B68316EDF6A6}"/>
            </a:ext>
          </a:extLst>
        </xdr:cNvPr>
        <xdr:cNvSpPr>
          <a:spLocks noChangeArrowheads="1"/>
        </xdr:cNvSpPr>
      </xdr:nvSpPr>
      <xdr:spPr bwMode="auto">
        <a:xfrm>
          <a:off x="3457575" y="8763000"/>
          <a:ext cx="200025" cy="190500"/>
        </a:xfrm>
        <a:prstGeom prst="ellipse">
          <a:avLst/>
        </a:prstGeom>
        <a:noFill/>
        <a:ln w="63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85725</xdr:colOff>
      <xdr:row>47</xdr:row>
      <xdr:rowOff>38100</xdr:rowOff>
    </xdr:from>
    <xdr:to>
      <xdr:col>14</xdr:col>
      <xdr:colOff>285750</xdr:colOff>
      <xdr:row>47</xdr:row>
      <xdr:rowOff>228600</xdr:rowOff>
    </xdr:to>
    <xdr:sp macro="" textlink="">
      <xdr:nvSpPr>
        <xdr:cNvPr id="9" name="Oval 31">
          <a:extLst>
            <a:ext uri="{FF2B5EF4-FFF2-40B4-BE49-F238E27FC236}">
              <a16:creationId xmlns:a16="http://schemas.microsoft.com/office/drawing/2014/main" id="{598B2F3C-F578-4E35-ADFF-1E2216079737}"/>
            </a:ext>
          </a:extLst>
        </xdr:cNvPr>
        <xdr:cNvSpPr>
          <a:spLocks noChangeArrowheads="1"/>
        </xdr:cNvSpPr>
      </xdr:nvSpPr>
      <xdr:spPr bwMode="auto">
        <a:xfrm>
          <a:off x="4486275" y="8763000"/>
          <a:ext cx="200025" cy="190500"/>
        </a:xfrm>
        <a:prstGeom prst="ellipse">
          <a:avLst/>
        </a:prstGeom>
        <a:noFill/>
        <a:ln w="6350">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133350</xdr:colOff>
      <xdr:row>39</xdr:row>
      <xdr:rowOff>9525</xdr:rowOff>
    </xdr:from>
    <xdr:to>
      <xdr:col>4</xdr:col>
      <xdr:colOff>133350</xdr:colOff>
      <xdr:row>41</xdr:row>
      <xdr:rowOff>0</xdr:rowOff>
    </xdr:to>
    <xdr:sp macro="" textlink="">
      <xdr:nvSpPr>
        <xdr:cNvPr id="10" name="Line 44">
          <a:extLst>
            <a:ext uri="{FF2B5EF4-FFF2-40B4-BE49-F238E27FC236}">
              <a16:creationId xmlns:a16="http://schemas.microsoft.com/office/drawing/2014/main" id="{6C05D347-024A-49F5-8144-B3732740BED1}"/>
            </a:ext>
          </a:extLst>
        </xdr:cNvPr>
        <xdr:cNvSpPr>
          <a:spLocks noChangeShapeType="1"/>
        </xdr:cNvSpPr>
      </xdr:nvSpPr>
      <xdr:spPr bwMode="auto">
        <a:xfrm>
          <a:off x="1133475" y="7781925"/>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257175</xdr:colOff>
      <xdr:row>39</xdr:row>
      <xdr:rowOff>9525</xdr:rowOff>
    </xdr:from>
    <xdr:to>
      <xdr:col>4</xdr:col>
      <xdr:colOff>257175</xdr:colOff>
      <xdr:row>40</xdr:row>
      <xdr:rowOff>152400</xdr:rowOff>
    </xdr:to>
    <xdr:sp macro="" textlink="">
      <xdr:nvSpPr>
        <xdr:cNvPr id="11" name="Line 45">
          <a:extLst>
            <a:ext uri="{FF2B5EF4-FFF2-40B4-BE49-F238E27FC236}">
              <a16:creationId xmlns:a16="http://schemas.microsoft.com/office/drawing/2014/main" id="{D59992CB-CAA6-4F28-8897-628A290FC579}"/>
            </a:ext>
          </a:extLst>
        </xdr:cNvPr>
        <xdr:cNvSpPr>
          <a:spLocks noChangeShapeType="1"/>
        </xdr:cNvSpPr>
      </xdr:nvSpPr>
      <xdr:spPr bwMode="auto">
        <a:xfrm flipH="1">
          <a:off x="1257300" y="7781925"/>
          <a:ext cx="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123825</xdr:colOff>
      <xdr:row>39</xdr:row>
      <xdr:rowOff>9525</xdr:rowOff>
    </xdr:from>
    <xdr:to>
      <xdr:col>5</xdr:col>
      <xdr:colOff>123825</xdr:colOff>
      <xdr:row>41</xdr:row>
      <xdr:rowOff>0</xdr:rowOff>
    </xdr:to>
    <xdr:sp macro="" textlink="">
      <xdr:nvSpPr>
        <xdr:cNvPr id="12" name="Line 46">
          <a:extLst>
            <a:ext uri="{FF2B5EF4-FFF2-40B4-BE49-F238E27FC236}">
              <a16:creationId xmlns:a16="http://schemas.microsoft.com/office/drawing/2014/main" id="{068242B2-51D1-4AD5-9002-D6242E140BA0}"/>
            </a:ext>
          </a:extLst>
        </xdr:cNvPr>
        <xdr:cNvSpPr>
          <a:spLocks noChangeShapeType="1"/>
        </xdr:cNvSpPr>
      </xdr:nvSpPr>
      <xdr:spPr bwMode="auto">
        <a:xfrm flipH="1">
          <a:off x="1438275" y="7781925"/>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247650</xdr:colOff>
      <xdr:row>39</xdr:row>
      <xdr:rowOff>0</xdr:rowOff>
    </xdr:from>
    <xdr:to>
      <xdr:col>5</xdr:col>
      <xdr:colOff>247650</xdr:colOff>
      <xdr:row>40</xdr:row>
      <xdr:rowOff>152400</xdr:rowOff>
    </xdr:to>
    <xdr:sp macro="" textlink="">
      <xdr:nvSpPr>
        <xdr:cNvPr id="13" name="Line 47">
          <a:extLst>
            <a:ext uri="{FF2B5EF4-FFF2-40B4-BE49-F238E27FC236}">
              <a16:creationId xmlns:a16="http://schemas.microsoft.com/office/drawing/2014/main" id="{8EDE96DC-E787-4AD8-A1FA-5D413B659A8A}"/>
            </a:ext>
          </a:extLst>
        </xdr:cNvPr>
        <xdr:cNvSpPr>
          <a:spLocks noChangeShapeType="1"/>
        </xdr:cNvSpPr>
      </xdr:nvSpPr>
      <xdr:spPr bwMode="auto">
        <a:xfrm>
          <a:off x="1562100" y="7772400"/>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123825</xdr:colOff>
      <xdr:row>39</xdr:row>
      <xdr:rowOff>9525</xdr:rowOff>
    </xdr:from>
    <xdr:to>
      <xdr:col>6</xdr:col>
      <xdr:colOff>123825</xdr:colOff>
      <xdr:row>41</xdr:row>
      <xdr:rowOff>0</xdr:rowOff>
    </xdr:to>
    <xdr:sp macro="" textlink="">
      <xdr:nvSpPr>
        <xdr:cNvPr id="14" name="Line 48">
          <a:extLst>
            <a:ext uri="{FF2B5EF4-FFF2-40B4-BE49-F238E27FC236}">
              <a16:creationId xmlns:a16="http://schemas.microsoft.com/office/drawing/2014/main" id="{B90A5AB6-9A8A-4953-B8BB-B09F72951B5C}"/>
            </a:ext>
          </a:extLst>
        </xdr:cNvPr>
        <xdr:cNvSpPr>
          <a:spLocks noChangeShapeType="1"/>
        </xdr:cNvSpPr>
      </xdr:nvSpPr>
      <xdr:spPr bwMode="auto">
        <a:xfrm>
          <a:off x="1781175" y="7781925"/>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238125</xdr:colOff>
      <xdr:row>39</xdr:row>
      <xdr:rowOff>9525</xdr:rowOff>
    </xdr:from>
    <xdr:to>
      <xdr:col>6</xdr:col>
      <xdr:colOff>238125</xdr:colOff>
      <xdr:row>41</xdr:row>
      <xdr:rowOff>0</xdr:rowOff>
    </xdr:to>
    <xdr:sp macro="" textlink="">
      <xdr:nvSpPr>
        <xdr:cNvPr id="15" name="Line 49">
          <a:extLst>
            <a:ext uri="{FF2B5EF4-FFF2-40B4-BE49-F238E27FC236}">
              <a16:creationId xmlns:a16="http://schemas.microsoft.com/office/drawing/2014/main" id="{9405B698-2A95-4320-88C2-633ACFEFF1CB}"/>
            </a:ext>
          </a:extLst>
        </xdr:cNvPr>
        <xdr:cNvSpPr>
          <a:spLocks noChangeShapeType="1"/>
        </xdr:cNvSpPr>
      </xdr:nvSpPr>
      <xdr:spPr bwMode="auto">
        <a:xfrm>
          <a:off x="1895475" y="7781925"/>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123825</xdr:colOff>
      <xdr:row>39</xdr:row>
      <xdr:rowOff>9525</xdr:rowOff>
    </xdr:from>
    <xdr:to>
      <xdr:col>7</xdr:col>
      <xdr:colOff>123825</xdr:colOff>
      <xdr:row>41</xdr:row>
      <xdr:rowOff>0</xdr:rowOff>
    </xdr:to>
    <xdr:sp macro="" textlink="">
      <xdr:nvSpPr>
        <xdr:cNvPr id="16" name="Line 50">
          <a:extLst>
            <a:ext uri="{FF2B5EF4-FFF2-40B4-BE49-F238E27FC236}">
              <a16:creationId xmlns:a16="http://schemas.microsoft.com/office/drawing/2014/main" id="{E56FB410-2B65-4327-A9B2-812B6D19260F}"/>
            </a:ext>
          </a:extLst>
        </xdr:cNvPr>
        <xdr:cNvSpPr>
          <a:spLocks noChangeShapeType="1"/>
        </xdr:cNvSpPr>
      </xdr:nvSpPr>
      <xdr:spPr bwMode="auto">
        <a:xfrm flipH="1">
          <a:off x="2124075" y="7781925"/>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238125</xdr:colOff>
      <xdr:row>39</xdr:row>
      <xdr:rowOff>9525</xdr:rowOff>
    </xdr:from>
    <xdr:to>
      <xdr:col>7</xdr:col>
      <xdr:colOff>238125</xdr:colOff>
      <xdr:row>41</xdr:row>
      <xdr:rowOff>0</xdr:rowOff>
    </xdr:to>
    <xdr:sp macro="" textlink="">
      <xdr:nvSpPr>
        <xdr:cNvPr id="17" name="Line 52">
          <a:extLst>
            <a:ext uri="{FF2B5EF4-FFF2-40B4-BE49-F238E27FC236}">
              <a16:creationId xmlns:a16="http://schemas.microsoft.com/office/drawing/2014/main" id="{175871C0-4FC1-4826-8571-F07D93808F7F}"/>
            </a:ext>
          </a:extLst>
        </xdr:cNvPr>
        <xdr:cNvSpPr>
          <a:spLocks noChangeShapeType="1"/>
        </xdr:cNvSpPr>
      </xdr:nvSpPr>
      <xdr:spPr bwMode="auto">
        <a:xfrm>
          <a:off x="2238375" y="7781925"/>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114300</xdr:colOff>
      <xdr:row>39</xdr:row>
      <xdr:rowOff>9525</xdr:rowOff>
    </xdr:from>
    <xdr:to>
      <xdr:col>8</xdr:col>
      <xdr:colOff>114300</xdr:colOff>
      <xdr:row>41</xdr:row>
      <xdr:rowOff>0</xdr:rowOff>
    </xdr:to>
    <xdr:sp macro="" textlink="">
      <xdr:nvSpPr>
        <xdr:cNvPr id="18" name="Line 53">
          <a:extLst>
            <a:ext uri="{FF2B5EF4-FFF2-40B4-BE49-F238E27FC236}">
              <a16:creationId xmlns:a16="http://schemas.microsoft.com/office/drawing/2014/main" id="{41757C1A-7A4E-401D-B6D9-4E3C34C2B49B}"/>
            </a:ext>
          </a:extLst>
        </xdr:cNvPr>
        <xdr:cNvSpPr>
          <a:spLocks noChangeShapeType="1"/>
        </xdr:cNvSpPr>
      </xdr:nvSpPr>
      <xdr:spPr bwMode="auto">
        <a:xfrm>
          <a:off x="2457450" y="7781925"/>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238125</xdr:colOff>
      <xdr:row>39</xdr:row>
      <xdr:rowOff>9525</xdr:rowOff>
    </xdr:from>
    <xdr:to>
      <xdr:col>8</xdr:col>
      <xdr:colOff>238125</xdr:colOff>
      <xdr:row>41</xdr:row>
      <xdr:rowOff>0</xdr:rowOff>
    </xdr:to>
    <xdr:sp macro="" textlink="">
      <xdr:nvSpPr>
        <xdr:cNvPr id="19" name="Line 54">
          <a:extLst>
            <a:ext uri="{FF2B5EF4-FFF2-40B4-BE49-F238E27FC236}">
              <a16:creationId xmlns:a16="http://schemas.microsoft.com/office/drawing/2014/main" id="{54192368-4DBC-4306-9580-F07FF312AD7D}"/>
            </a:ext>
          </a:extLst>
        </xdr:cNvPr>
        <xdr:cNvSpPr>
          <a:spLocks noChangeShapeType="1"/>
        </xdr:cNvSpPr>
      </xdr:nvSpPr>
      <xdr:spPr bwMode="auto">
        <a:xfrm flipH="1">
          <a:off x="2581275" y="7781925"/>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133350</xdr:colOff>
      <xdr:row>39</xdr:row>
      <xdr:rowOff>9525</xdr:rowOff>
    </xdr:from>
    <xdr:to>
      <xdr:col>10</xdr:col>
      <xdr:colOff>133350</xdr:colOff>
      <xdr:row>41</xdr:row>
      <xdr:rowOff>0</xdr:rowOff>
    </xdr:to>
    <xdr:sp macro="" textlink="">
      <xdr:nvSpPr>
        <xdr:cNvPr id="20" name="Line 109">
          <a:extLst>
            <a:ext uri="{FF2B5EF4-FFF2-40B4-BE49-F238E27FC236}">
              <a16:creationId xmlns:a16="http://schemas.microsoft.com/office/drawing/2014/main" id="{4F325762-6AB5-408A-885F-4F2BB81886AC}"/>
            </a:ext>
          </a:extLst>
        </xdr:cNvPr>
        <xdr:cNvSpPr>
          <a:spLocks noChangeShapeType="1"/>
        </xdr:cNvSpPr>
      </xdr:nvSpPr>
      <xdr:spPr bwMode="auto">
        <a:xfrm>
          <a:off x="3162300" y="7781925"/>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257175</xdr:colOff>
      <xdr:row>39</xdr:row>
      <xdr:rowOff>0</xdr:rowOff>
    </xdr:from>
    <xdr:to>
      <xdr:col>10</xdr:col>
      <xdr:colOff>257175</xdr:colOff>
      <xdr:row>41</xdr:row>
      <xdr:rowOff>0</xdr:rowOff>
    </xdr:to>
    <xdr:sp macro="" textlink="">
      <xdr:nvSpPr>
        <xdr:cNvPr id="21" name="Line 110">
          <a:extLst>
            <a:ext uri="{FF2B5EF4-FFF2-40B4-BE49-F238E27FC236}">
              <a16:creationId xmlns:a16="http://schemas.microsoft.com/office/drawing/2014/main" id="{40EFAFC9-75FA-444B-8578-49C450B02C4A}"/>
            </a:ext>
          </a:extLst>
        </xdr:cNvPr>
        <xdr:cNvSpPr>
          <a:spLocks noChangeShapeType="1"/>
        </xdr:cNvSpPr>
      </xdr:nvSpPr>
      <xdr:spPr bwMode="auto">
        <a:xfrm flipH="1">
          <a:off x="3286125" y="777240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133350</xdr:colOff>
      <xdr:row>39</xdr:row>
      <xdr:rowOff>9525</xdr:rowOff>
    </xdr:from>
    <xdr:to>
      <xdr:col>11</xdr:col>
      <xdr:colOff>133350</xdr:colOff>
      <xdr:row>40</xdr:row>
      <xdr:rowOff>152400</xdr:rowOff>
    </xdr:to>
    <xdr:sp macro="" textlink="">
      <xdr:nvSpPr>
        <xdr:cNvPr id="22" name="Line 111">
          <a:extLst>
            <a:ext uri="{FF2B5EF4-FFF2-40B4-BE49-F238E27FC236}">
              <a16:creationId xmlns:a16="http://schemas.microsoft.com/office/drawing/2014/main" id="{1A576D6F-2C86-410E-9683-B704E57AA28D}"/>
            </a:ext>
          </a:extLst>
        </xdr:cNvPr>
        <xdr:cNvSpPr>
          <a:spLocks noChangeShapeType="1"/>
        </xdr:cNvSpPr>
      </xdr:nvSpPr>
      <xdr:spPr bwMode="auto">
        <a:xfrm flipH="1">
          <a:off x="3505200" y="7781925"/>
          <a:ext cx="0" cy="304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257175</xdr:colOff>
      <xdr:row>39</xdr:row>
      <xdr:rowOff>0</xdr:rowOff>
    </xdr:from>
    <xdr:to>
      <xdr:col>11</xdr:col>
      <xdr:colOff>257175</xdr:colOff>
      <xdr:row>40</xdr:row>
      <xdr:rowOff>152400</xdr:rowOff>
    </xdr:to>
    <xdr:sp macro="" textlink="">
      <xdr:nvSpPr>
        <xdr:cNvPr id="23" name="Line 112">
          <a:extLst>
            <a:ext uri="{FF2B5EF4-FFF2-40B4-BE49-F238E27FC236}">
              <a16:creationId xmlns:a16="http://schemas.microsoft.com/office/drawing/2014/main" id="{B0B55546-839C-4AD9-BF0A-202B438E063B}"/>
            </a:ext>
          </a:extLst>
        </xdr:cNvPr>
        <xdr:cNvSpPr>
          <a:spLocks noChangeShapeType="1"/>
        </xdr:cNvSpPr>
      </xdr:nvSpPr>
      <xdr:spPr bwMode="auto">
        <a:xfrm>
          <a:off x="3629025" y="7772400"/>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123825</xdr:colOff>
      <xdr:row>39</xdr:row>
      <xdr:rowOff>9525</xdr:rowOff>
    </xdr:from>
    <xdr:to>
      <xdr:col>12</xdr:col>
      <xdr:colOff>123825</xdr:colOff>
      <xdr:row>41</xdr:row>
      <xdr:rowOff>0</xdr:rowOff>
    </xdr:to>
    <xdr:sp macro="" textlink="">
      <xdr:nvSpPr>
        <xdr:cNvPr id="24" name="Line 113">
          <a:extLst>
            <a:ext uri="{FF2B5EF4-FFF2-40B4-BE49-F238E27FC236}">
              <a16:creationId xmlns:a16="http://schemas.microsoft.com/office/drawing/2014/main" id="{83B9E582-5741-4C76-9326-5D5210101009}"/>
            </a:ext>
          </a:extLst>
        </xdr:cNvPr>
        <xdr:cNvSpPr>
          <a:spLocks noChangeShapeType="1"/>
        </xdr:cNvSpPr>
      </xdr:nvSpPr>
      <xdr:spPr bwMode="auto">
        <a:xfrm>
          <a:off x="3838575" y="7781925"/>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238125</xdr:colOff>
      <xdr:row>39</xdr:row>
      <xdr:rowOff>9525</xdr:rowOff>
    </xdr:from>
    <xdr:to>
      <xdr:col>12</xdr:col>
      <xdr:colOff>238125</xdr:colOff>
      <xdr:row>41</xdr:row>
      <xdr:rowOff>0</xdr:rowOff>
    </xdr:to>
    <xdr:sp macro="" textlink="">
      <xdr:nvSpPr>
        <xdr:cNvPr id="25" name="Line 114">
          <a:extLst>
            <a:ext uri="{FF2B5EF4-FFF2-40B4-BE49-F238E27FC236}">
              <a16:creationId xmlns:a16="http://schemas.microsoft.com/office/drawing/2014/main" id="{53808EDD-BB0B-472C-93D8-5C4DC9134E8F}"/>
            </a:ext>
          </a:extLst>
        </xdr:cNvPr>
        <xdr:cNvSpPr>
          <a:spLocks noChangeShapeType="1"/>
        </xdr:cNvSpPr>
      </xdr:nvSpPr>
      <xdr:spPr bwMode="auto">
        <a:xfrm>
          <a:off x="3952875" y="7781925"/>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123825</xdr:colOff>
      <xdr:row>39</xdr:row>
      <xdr:rowOff>9525</xdr:rowOff>
    </xdr:from>
    <xdr:to>
      <xdr:col>13</xdr:col>
      <xdr:colOff>123825</xdr:colOff>
      <xdr:row>41</xdr:row>
      <xdr:rowOff>0</xdr:rowOff>
    </xdr:to>
    <xdr:sp macro="" textlink="">
      <xdr:nvSpPr>
        <xdr:cNvPr id="26" name="Line 115">
          <a:extLst>
            <a:ext uri="{FF2B5EF4-FFF2-40B4-BE49-F238E27FC236}">
              <a16:creationId xmlns:a16="http://schemas.microsoft.com/office/drawing/2014/main" id="{60206DAC-E99B-422D-B00B-4679B0249263}"/>
            </a:ext>
          </a:extLst>
        </xdr:cNvPr>
        <xdr:cNvSpPr>
          <a:spLocks noChangeShapeType="1"/>
        </xdr:cNvSpPr>
      </xdr:nvSpPr>
      <xdr:spPr bwMode="auto">
        <a:xfrm flipH="1">
          <a:off x="4181475" y="7781925"/>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238125</xdr:colOff>
      <xdr:row>39</xdr:row>
      <xdr:rowOff>9525</xdr:rowOff>
    </xdr:from>
    <xdr:to>
      <xdr:col>13</xdr:col>
      <xdr:colOff>238125</xdr:colOff>
      <xdr:row>41</xdr:row>
      <xdr:rowOff>0</xdr:rowOff>
    </xdr:to>
    <xdr:sp macro="" textlink="">
      <xdr:nvSpPr>
        <xdr:cNvPr id="27" name="Line 116">
          <a:extLst>
            <a:ext uri="{FF2B5EF4-FFF2-40B4-BE49-F238E27FC236}">
              <a16:creationId xmlns:a16="http://schemas.microsoft.com/office/drawing/2014/main" id="{92E5E3BE-07D9-4753-AA66-2D5F5AF1728B}"/>
            </a:ext>
          </a:extLst>
        </xdr:cNvPr>
        <xdr:cNvSpPr>
          <a:spLocks noChangeShapeType="1"/>
        </xdr:cNvSpPr>
      </xdr:nvSpPr>
      <xdr:spPr bwMode="auto">
        <a:xfrm>
          <a:off x="4295775" y="7781925"/>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123825</xdr:colOff>
      <xdr:row>39</xdr:row>
      <xdr:rowOff>9525</xdr:rowOff>
    </xdr:from>
    <xdr:to>
      <xdr:col>14</xdr:col>
      <xdr:colOff>123825</xdr:colOff>
      <xdr:row>41</xdr:row>
      <xdr:rowOff>0</xdr:rowOff>
    </xdr:to>
    <xdr:sp macro="" textlink="">
      <xdr:nvSpPr>
        <xdr:cNvPr id="28" name="Line 117">
          <a:extLst>
            <a:ext uri="{FF2B5EF4-FFF2-40B4-BE49-F238E27FC236}">
              <a16:creationId xmlns:a16="http://schemas.microsoft.com/office/drawing/2014/main" id="{7EEB602F-C255-4B7A-A802-E0308B98911D}"/>
            </a:ext>
          </a:extLst>
        </xdr:cNvPr>
        <xdr:cNvSpPr>
          <a:spLocks noChangeShapeType="1"/>
        </xdr:cNvSpPr>
      </xdr:nvSpPr>
      <xdr:spPr bwMode="auto">
        <a:xfrm>
          <a:off x="4524375" y="7781925"/>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247650</xdr:colOff>
      <xdr:row>39</xdr:row>
      <xdr:rowOff>9525</xdr:rowOff>
    </xdr:from>
    <xdr:to>
      <xdr:col>14</xdr:col>
      <xdr:colOff>247650</xdr:colOff>
      <xdr:row>41</xdr:row>
      <xdr:rowOff>0</xdr:rowOff>
    </xdr:to>
    <xdr:sp macro="" textlink="">
      <xdr:nvSpPr>
        <xdr:cNvPr id="29" name="Line 118">
          <a:extLst>
            <a:ext uri="{FF2B5EF4-FFF2-40B4-BE49-F238E27FC236}">
              <a16:creationId xmlns:a16="http://schemas.microsoft.com/office/drawing/2014/main" id="{0947495B-9ABB-47B3-8F0A-ABAB3C46EC25}"/>
            </a:ext>
          </a:extLst>
        </xdr:cNvPr>
        <xdr:cNvSpPr>
          <a:spLocks noChangeShapeType="1"/>
        </xdr:cNvSpPr>
      </xdr:nvSpPr>
      <xdr:spPr bwMode="auto">
        <a:xfrm flipH="1">
          <a:off x="4648200" y="7781925"/>
          <a:ext cx="0" cy="3143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w="19050">
          <a:solidFill>
            <a:srgbClr val="FF0000"/>
          </a:solidFill>
          <a:tailEnd type="triangle" w="lg" len="med"/>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21C39-F416-4A5B-B9D6-825382061DC2}">
  <sheetPr>
    <tabColor rgb="FF0070C0"/>
  </sheetPr>
  <dimension ref="B1:AC61"/>
  <sheetViews>
    <sheetView showGridLines="0" tabSelected="1" view="pageBreakPreview" zoomScaleNormal="100" zoomScaleSheetLayoutView="100" workbookViewId="0">
      <selection activeCell="F21" sqref="F21:T21"/>
    </sheetView>
  </sheetViews>
  <sheetFormatPr defaultRowHeight="12"/>
  <cols>
    <col min="1" max="1" width="1.7109375" style="1" customWidth="1"/>
    <col min="2" max="2" width="2.7109375" style="1" customWidth="1"/>
    <col min="3" max="3" width="12.140625" style="1" customWidth="1"/>
    <col min="4" max="4" width="8.7109375" style="1" customWidth="1"/>
    <col min="5" max="5" width="6.5703125" style="1" customWidth="1"/>
    <col min="6" max="6" width="5.7109375" style="1" customWidth="1"/>
    <col min="7" max="7" width="8.5703125" style="1" bestFit="1" customWidth="1"/>
    <col min="8" max="8" width="10.5703125" style="1" bestFit="1" customWidth="1"/>
    <col min="9" max="9" width="13.28515625" style="1" customWidth="1"/>
    <col min="10" max="18" width="7.7109375" style="1" customWidth="1"/>
    <col min="19" max="19" width="0.85546875" style="1" customWidth="1"/>
    <col min="20" max="20" width="3.28515625" style="1" customWidth="1"/>
    <col min="21" max="21" width="10.28515625" style="1" customWidth="1"/>
    <col min="22" max="22" width="19.42578125" style="1" bestFit="1" customWidth="1"/>
    <col min="23" max="23" width="14.85546875" style="1" customWidth="1"/>
    <col min="24" max="26" width="10.28515625" style="1" customWidth="1"/>
    <col min="27" max="27" width="32.7109375" style="1" customWidth="1"/>
    <col min="28" max="28" width="9.42578125" style="1" customWidth="1"/>
    <col min="29" max="29" width="14.42578125" style="1" customWidth="1"/>
    <col min="30" max="128" width="8.7109375" style="1" customWidth="1"/>
    <col min="129" max="16384" width="9.140625" style="1"/>
  </cols>
  <sheetData>
    <row r="1" spans="2:29" ht="27.95" customHeight="1" thickBot="1">
      <c r="B1" s="332" t="s">
        <v>10</v>
      </c>
      <c r="C1" s="332"/>
      <c r="D1" s="332"/>
      <c r="E1" s="332"/>
      <c r="F1" s="332"/>
      <c r="G1" s="332"/>
      <c r="H1" s="332"/>
      <c r="I1" s="332"/>
      <c r="J1" s="332"/>
      <c r="K1" s="332"/>
      <c r="L1" s="332"/>
      <c r="M1" s="332"/>
      <c r="N1" s="332"/>
      <c r="O1" s="332"/>
      <c r="P1" s="332"/>
      <c r="Q1" s="332"/>
      <c r="R1" s="332"/>
      <c r="S1" s="137"/>
      <c r="T1" s="40"/>
      <c r="U1" s="136" t="s">
        <v>48</v>
      </c>
      <c r="W1" s="51"/>
      <c r="X1" s="51"/>
      <c r="Y1" s="51"/>
      <c r="Z1" s="51"/>
      <c r="AA1" s="51"/>
    </row>
    <row r="2" spans="2:29" ht="20.100000000000001" customHeight="1">
      <c r="B2" s="2" t="s">
        <v>9</v>
      </c>
      <c r="C2" s="3"/>
      <c r="D2" s="2"/>
      <c r="M2" s="96" t="s">
        <v>44</v>
      </c>
      <c r="N2" s="333" t="str">
        <f>LEFT(ASC(PHONETIC(N3)),8)</f>
        <v/>
      </c>
      <c r="O2" s="333"/>
      <c r="P2" s="333"/>
      <c r="Q2" s="333"/>
      <c r="R2" s="334"/>
      <c r="S2" s="138"/>
      <c r="U2" s="95" t="s">
        <v>63</v>
      </c>
      <c r="V2" s="41"/>
      <c r="W2" s="28"/>
      <c r="X2" s="28"/>
      <c r="Y2" s="28"/>
      <c r="Z2" s="28"/>
      <c r="AA2" s="28"/>
    </row>
    <row r="3" spans="2:29" ht="20.100000000000001" customHeight="1" thickBot="1">
      <c r="B3" s="335"/>
      <c r="C3" s="335"/>
      <c r="D3" s="335"/>
      <c r="E3" s="49" t="s">
        <v>2</v>
      </c>
      <c r="F3" s="50"/>
      <c r="H3" s="4" t="s">
        <v>0</v>
      </c>
      <c r="M3" s="92" t="s">
        <v>19</v>
      </c>
      <c r="N3" s="336"/>
      <c r="O3" s="336"/>
      <c r="P3" s="336"/>
      <c r="Q3" s="336"/>
      <c r="R3" s="337"/>
      <c r="S3" s="138"/>
      <c r="U3" s="95" t="s">
        <v>64</v>
      </c>
      <c r="V3" s="41"/>
      <c r="W3" s="28"/>
      <c r="X3" s="28"/>
      <c r="Y3" s="28"/>
      <c r="Z3" s="28"/>
      <c r="AA3" s="28"/>
    </row>
    <row r="4" spans="2:29" ht="21" customHeight="1" thickTop="1">
      <c r="B4" s="5"/>
      <c r="C4" s="5"/>
      <c r="D4" s="5"/>
      <c r="E4" s="6"/>
      <c r="H4" s="338">
        <f>IF(N25=0,0,N25)</f>
        <v>0</v>
      </c>
      <c r="I4" s="339"/>
      <c r="J4" s="340"/>
      <c r="K4" s="7"/>
      <c r="M4" s="344" t="s">
        <v>20</v>
      </c>
      <c r="N4" s="250"/>
      <c r="O4" s="250"/>
      <c r="P4" s="250"/>
      <c r="Q4" s="250"/>
      <c r="R4" s="345" t="s">
        <v>21</v>
      </c>
      <c r="S4" s="141"/>
      <c r="U4" s="95" t="s">
        <v>65</v>
      </c>
      <c r="V4" s="41"/>
      <c r="W4" s="28"/>
      <c r="X4" s="28"/>
      <c r="Y4" s="28"/>
      <c r="Z4" s="28"/>
      <c r="AA4" s="28"/>
    </row>
    <row r="5" spans="2:29" ht="18.95" customHeight="1" thickBot="1">
      <c r="H5" s="341"/>
      <c r="I5" s="342"/>
      <c r="J5" s="343"/>
      <c r="K5" s="7"/>
      <c r="M5" s="344"/>
      <c r="N5" s="251"/>
      <c r="O5" s="251"/>
      <c r="P5" s="251"/>
      <c r="Q5" s="251"/>
      <c r="R5" s="345"/>
      <c r="S5" s="141"/>
      <c r="U5" s="104" t="s">
        <v>47</v>
      </c>
      <c r="V5" s="41"/>
      <c r="W5" s="28"/>
      <c r="X5" s="28"/>
      <c r="Y5" s="28"/>
      <c r="Z5" s="28"/>
      <c r="AA5" s="28"/>
    </row>
    <row r="6" spans="2:29" s="10" customFormat="1" ht="15" thickTop="1" thickBot="1">
      <c r="B6" s="8"/>
      <c r="C6" s="9" t="s">
        <v>28</v>
      </c>
      <c r="D6" s="346">
        <v>45214</v>
      </c>
      <c r="E6" s="346"/>
      <c r="F6" s="346"/>
      <c r="H6" s="59"/>
      <c r="I6" s="11"/>
      <c r="M6" s="347" t="s">
        <v>16</v>
      </c>
      <c r="N6" s="348"/>
      <c r="O6" s="349"/>
      <c r="P6" s="349"/>
      <c r="Q6" s="349"/>
      <c r="R6" s="350"/>
      <c r="S6" s="138"/>
      <c r="T6" s="1"/>
      <c r="U6" s="95" t="s">
        <v>45</v>
      </c>
      <c r="V6" s="41"/>
    </row>
    <row r="7" spans="2:29" s="15" customFormat="1" ht="12.75" thickTop="1" thickBot="1">
      <c r="B7" s="64"/>
      <c r="C7" s="65"/>
      <c r="D7" s="66"/>
      <c r="E7" s="66"/>
      <c r="F7" s="66"/>
      <c r="H7" s="59" t="s">
        <v>1</v>
      </c>
      <c r="I7" s="61"/>
      <c r="J7" s="61"/>
      <c r="M7" s="57"/>
      <c r="N7" s="57"/>
      <c r="V7" s="63"/>
    </row>
    <row r="8" spans="2:29" ht="21" customHeight="1" thickTop="1" thickBot="1">
      <c r="B8" s="12"/>
      <c r="C8" s="12"/>
      <c r="D8" s="12"/>
      <c r="E8" s="10"/>
      <c r="G8" s="13"/>
      <c r="H8" s="338">
        <f>IF(N19=0,0,N19)</f>
        <v>0</v>
      </c>
      <c r="I8" s="339"/>
      <c r="J8" s="340"/>
      <c r="K8" s="14"/>
      <c r="M8" s="318" t="s">
        <v>33</v>
      </c>
      <c r="N8" s="319"/>
      <c r="O8" s="102"/>
      <c r="P8" s="103"/>
      <c r="Q8" s="103"/>
      <c r="R8" s="74"/>
      <c r="S8" s="139"/>
      <c r="T8" s="129" t="s">
        <v>46</v>
      </c>
      <c r="U8" s="130"/>
      <c r="V8" s="41"/>
    </row>
    <row r="9" spans="2:29" s="15" customFormat="1" ht="11.1" customHeight="1" thickBot="1">
      <c r="B9" s="18"/>
      <c r="C9" s="145"/>
      <c r="G9" s="60"/>
      <c r="H9" s="341"/>
      <c r="I9" s="342"/>
      <c r="J9" s="343"/>
      <c r="K9" s="62"/>
      <c r="M9" s="16"/>
      <c r="N9" s="16"/>
      <c r="O9" s="16"/>
      <c r="T9" s="105"/>
      <c r="U9" s="131"/>
      <c r="V9" s="63"/>
    </row>
    <row r="10" spans="2:29" s="15" customFormat="1" ht="20.100000000000001" customHeight="1" thickTop="1" thickBot="1">
      <c r="C10" s="8" t="s">
        <v>60</v>
      </c>
      <c r="D10" s="161" t="s">
        <v>166</v>
      </c>
      <c r="E10" s="146"/>
      <c r="F10" s="17"/>
      <c r="H10" s="58"/>
      <c r="I10" s="58"/>
      <c r="J10" s="58"/>
      <c r="K10" s="7"/>
      <c r="M10" s="19"/>
      <c r="N10" s="19"/>
      <c r="O10" s="16"/>
      <c r="P10" s="16" t="s">
        <v>54</v>
      </c>
      <c r="Q10" s="73"/>
      <c r="R10" s="17" t="s">
        <v>15</v>
      </c>
      <c r="S10" s="106"/>
      <c r="T10" s="132"/>
      <c r="V10" s="41"/>
      <c r="AC10" s="18"/>
    </row>
    <row r="11" spans="2:29" ht="14.1" customHeight="1" thickTop="1" thickBot="1">
      <c r="B11" s="18"/>
      <c r="C11" s="18"/>
      <c r="D11" s="18"/>
      <c r="E11" s="15"/>
      <c r="H11" s="11"/>
      <c r="I11" s="11"/>
      <c r="J11" s="14"/>
      <c r="K11" s="14"/>
      <c r="M11" s="15"/>
      <c r="N11" s="15"/>
      <c r="O11" s="15"/>
      <c r="P11" s="144" t="s">
        <v>17</v>
      </c>
      <c r="Q11" s="19"/>
      <c r="R11" s="20"/>
      <c r="S11" s="20"/>
      <c r="T11" s="15"/>
      <c r="V11" s="41"/>
    </row>
    <row r="12" spans="2:29" s="10" customFormat="1" ht="15" customHeight="1">
      <c r="B12" s="268" t="s">
        <v>12</v>
      </c>
      <c r="C12" s="271" t="s">
        <v>11</v>
      </c>
      <c r="D12" s="272"/>
      <c r="E12" s="273"/>
      <c r="F12" s="277" t="s">
        <v>3</v>
      </c>
      <c r="G12" s="279" t="s">
        <v>13</v>
      </c>
      <c r="H12" s="280"/>
      <c r="I12" s="281"/>
      <c r="J12" s="282" t="s">
        <v>0</v>
      </c>
      <c r="K12" s="283"/>
      <c r="L12" s="283"/>
      <c r="M12" s="283"/>
      <c r="N12" s="283"/>
      <c r="O12" s="283"/>
      <c r="P12" s="283"/>
      <c r="Q12" s="283"/>
      <c r="R12" s="284"/>
      <c r="S12" s="140"/>
      <c r="V12" s="41"/>
      <c r="AC12" s="38"/>
    </row>
    <row r="13" spans="2:29" s="10" customFormat="1" ht="21">
      <c r="B13" s="269"/>
      <c r="C13" s="274"/>
      <c r="D13" s="275"/>
      <c r="E13" s="276"/>
      <c r="F13" s="278"/>
      <c r="G13" s="21" t="s">
        <v>6</v>
      </c>
      <c r="H13" s="22" t="s">
        <v>7</v>
      </c>
      <c r="I13" s="23" t="s">
        <v>8</v>
      </c>
      <c r="J13" s="24" t="s">
        <v>18</v>
      </c>
      <c r="K13" s="320" t="s">
        <v>14</v>
      </c>
      <c r="L13" s="321"/>
      <c r="M13" s="25" t="s">
        <v>18</v>
      </c>
      <c r="N13" s="320" t="s">
        <v>4</v>
      </c>
      <c r="O13" s="322"/>
      <c r="P13" s="25" t="s">
        <v>18</v>
      </c>
      <c r="Q13" s="320" t="s">
        <v>5</v>
      </c>
      <c r="R13" s="323"/>
      <c r="S13" s="38"/>
      <c r="V13" s="41"/>
      <c r="AC13" s="38"/>
    </row>
    <row r="14" spans="2:29" s="10" customFormat="1" ht="19.350000000000001" customHeight="1">
      <c r="B14" s="269"/>
      <c r="C14" s="91" t="s">
        <v>37</v>
      </c>
      <c r="D14" s="93"/>
      <c r="E14" s="94"/>
      <c r="F14" s="101"/>
      <c r="G14" s="124"/>
      <c r="H14" s="80"/>
      <c r="I14" s="72"/>
      <c r="J14" s="111" t="str">
        <f>IF(J15&gt;0,J15,IF(J16&gt;0,J16,IF(J17&lt;0,J17,"")))</f>
        <v/>
      </c>
      <c r="K14" s="259">
        <f>IF(ISBLANK($C$14),0,(SUM(K15:K18)))</f>
        <v>0</v>
      </c>
      <c r="L14" s="260">
        <f t="shared" ref="L14" si="0">IF(ISBLANK($C$14),"",(SUM(L15:L17)))</f>
        <v>0</v>
      </c>
      <c r="M14" s="111">
        <f>IF(M15&gt;0,M15,IF(M16&gt;0,M16,IF(M17&lt;0,M17,"")))</f>
        <v>1</v>
      </c>
      <c r="N14" s="259">
        <f>IF(ISBLANK($C$14),0,(SUM(N15:N18)))</f>
        <v>0</v>
      </c>
      <c r="O14" s="260">
        <f t="shared" ref="O14" si="1">IF(ISBLANK($C$14),"",(SUM(O15:O17)))</f>
        <v>0</v>
      </c>
      <c r="P14" s="117">
        <f>IF(P15&gt;0,P15,IF(P16&gt;0,P16,IF(P17&lt;0,P17,"")))</f>
        <v>1</v>
      </c>
      <c r="Q14" s="259">
        <f>IF(ISBLANK($C$14),0,(SUM(Q15:Q18)))</f>
        <v>0</v>
      </c>
      <c r="R14" s="261">
        <f t="shared" ref="R14" si="2">IF(ISBLANK($C$14),"",(SUM(R15:R17)))</f>
        <v>0</v>
      </c>
      <c r="S14" s="142"/>
      <c r="U14" s="130"/>
      <c r="V14" s="41"/>
      <c r="AC14" s="31"/>
    </row>
    <row r="15" spans="2:29" s="10" customFormat="1" ht="19.350000000000001" customHeight="1">
      <c r="B15" s="269"/>
      <c r="C15" s="53"/>
      <c r="D15" s="314" t="s">
        <v>27</v>
      </c>
      <c r="E15" s="315"/>
      <c r="F15" s="86" t="s">
        <v>52</v>
      </c>
      <c r="G15" s="125">
        <v>1</v>
      </c>
      <c r="H15" s="97"/>
      <c r="I15" s="87"/>
      <c r="J15" s="115"/>
      <c r="K15" s="264"/>
      <c r="L15" s="316"/>
      <c r="M15" s="112">
        <v>1</v>
      </c>
      <c r="N15" s="305"/>
      <c r="O15" s="306"/>
      <c r="P15" s="122">
        <f>IF(AND(J15="",M15=""),"",J15+M15)</f>
        <v>1</v>
      </c>
      <c r="Q15" s="264" t="str">
        <f>IF(AND(K15="",N15=""),"",IF(AND(K15=0,N15=""),0,IF(AND(K15="",N15=0),0,K15+N15)))</f>
        <v/>
      </c>
      <c r="R15" s="265"/>
      <c r="S15" s="142"/>
      <c r="U15" s="95"/>
      <c r="AC15" s="31"/>
    </row>
    <row r="16" spans="2:29" s="10" customFormat="1" ht="19.350000000000001" customHeight="1">
      <c r="B16" s="269"/>
      <c r="C16" s="44"/>
      <c r="D16" s="266" t="s">
        <v>25</v>
      </c>
      <c r="E16" s="267"/>
      <c r="F16" s="88" t="str">
        <f t="shared" ref="F16:F18" si="3">IF(AND(H16=0,I16=0,K16=0,N16=0),"","式")</f>
        <v/>
      </c>
      <c r="G16" s="126"/>
      <c r="H16" s="98"/>
      <c r="I16" s="89"/>
      <c r="J16" s="116"/>
      <c r="K16" s="299"/>
      <c r="L16" s="317"/>
      <c r="M16" s="113"/>
      <c r="N16" s="305"/>
      <c r="O16" s="306"/>
      <c r="P16" s="123" t="str">
        <f t="shared" ref="P16:P23" si="4">IF(AND(J16="",M16=""),"",J16+M16)</f>
        <v/>
      </c>
      <c r="Q16" s="299" t="str">
        <f t="shared" ref="Q16:Q18" si="5">IF(AND(K16="",N16=""),"",IF(AND(K16=0,N16=""),0,IF(AND(K16="",N16=0),0,K16+N16)))</f>
        <v/>
      </c>
      <c r="R16" s="300"/>
      <c r="S16" s="142"/>
      <c r="U16" s="95"/>
      <c r="AC16" s="31"/>
    </row>
    <row r="17" spans="2:29" s="10" customFormat="1" ht="19.350000000000001" customHeight="1">
      <c r="B17" s="269"/>
      <c r="C17" s="44"/>
      <c r="D17" s="266" t="s">
        <v>43</v>
      </c>
      <c r="E17" s="267"/>
      <c r="F17" s="88" t="str">
        <f t="shared" si="3"/>
        <v/>
      </c>
      <c r="G17" s="126"/>
      <c r="H17" s="99"/>
      <c r="I17" s="89"/>
      <c r="J17" s="116"/>
      <c r="K17" s="303"/>
      <c r="L17" s="304"/>
      <c r="M17" s="113"/>
      <c r="N17" s="305"/>
      <c r="O17" s="306"/>
      <c r="P17" s="123" t="str">
        <f t="shared" si="4"/>
        <v/>
      </c>
      <c r="Q17" s="303" t="str">
        <f t="shared" si="5"/>
        <v/>
      </c>
      <c r="R17" s="307"/>
      <c r="S17" s="142"/>
      <c r="U17" s="104"/>
      <c r="AC17" s="31"/>
    </row>
    <row r="18" spans="2:29" s="10" customFormat="1" ht="19.350000000000001" customHeight="1">
      <c r="B18" s="269"/>
      <c r="C18" s="54"/>
      <c r="D18" s="308" t="s">
        <v>29</v>
      </c>
      <c r="E18" s="309"/>
      <c r="F18" s="90" t="str">
        <f t="shared" si="3"/>
        <v/>
      </c>
      <c r="G18" s="127"/>
      <c r="H18" s="100"/>
      <c r="I18" s="107"/>
      <c r="J18" s="114"/>
      <c r="K18" s="310"/>
      <c r="L18" s="311"/>
      <c r="M18" s="114"/>
      <c r="N18" s="312"/>
      <c r="O18" s="313"/>
      <c r="P18" s="118" t="str">
        <f t="shared" si="4"/>
        <v/>
      </c>
      <c r="Q18" s="254" t="str">
        <f t="shared" si="5"/>
        <v/>
      </c>
      <c r="R18" s="255"/>
      <c r="S18" s="142"/>
      <c r="U18" s="52"/>
      <c r="AC18" s="31"/>
    </row>
    <row r="19" spans="2:29" s="10" customFormat="1" ht="19.350000000000001" customHeight="1">
      <c r="B19" s="269"/>
      <c r="C19" s="256" t="s">
        <v>40</v>
      </c>
      <c r="D19" s="257"/>
      <c r="E19" s="258"/>
      <c r="F19" s="85"/>
      <c r="G19" s="124"/>
      <c r="H19" s="81"/>
      <c r="I19" s="72"/>
      <c r="J19" s="111"/>
      <c r="K19" s="259">
        <f>SUM(K20:K23)</f>
        <v>0</v>
      </c>
      <c r="L19" s="260">
        <f t="shared" ref="L19" si="6">IF(ISBLANK($C$14),"",(SUM(L20:L22)))</f>
        <v>0</v>
      </c>
      <c r="M19" s="111"/>
      <c r="N19" s="259">
        <f>SUM(N20:N22)</f>
        <v>0</v>
      </c>
      <c r="O19" s="260">
        <f t="shared" ref="O19" si="7">IF(ISBLANK($C$14),"",(SUM(O20:O22)))</f>
        <v>0</v>
      </c>
      <c r="P19" s="117" t="str">
        <f t="shared" si="4"/>
        <v/>
      </c>
      <c r="Q19" s="259">
        <f>SUM(Q20:Q23)</f>
        <v>0</v>
      </c>
      <c r="R19" s="261">
        <f t="shared" ref="R19" si="8">IF(ISBLANK($C$14),"",(SUM(R20:R22)))</f>
        <v>0</v>
      </c>
      <c r="S19" s="142"/>
      <c r="U19" s="52"/>
      <c r="AC19" s="31"/>
    </row>
    <row r="20" spans="2:29" ht="19.350000000000001" customHeight="1">
      <c r="B20" s="269"/>
      <c r="C20" s="53"/>
      <c r="D20" s="77" t="s">
        <v>22</v>
      </c>
      <c r="E20" s="78"/>
      <c r="F20" s="86" t="str">
        <f>IF(AND(H20=0,I20="",J20="",P20=""),"","式")</f>
        <v/>
      </c>
      <c r="G20" s="125" t="str">
        <f>IF(F20="式",1,"")</f>
        <v/>
      </c>
      <c r="H20" s="82"/>
      <c r="I20" s="87"/>
      <c r="J20" s="108"/>
      <c r="K20" s="262"/>
      <c r="L20" s="263"/>
      <c r="M20" s="108"/>
      <c r="N20" s="262" t="str">
        <f t="shared" ref="N20:O20" si="9">IF(N15="","",ROUND(N15*0.1,0))</f>
        <v/>
      </c>
      <c r="O20" s="263" t="str">
        <f t="shared" si="9"/>
        <v/>
      </c>
      <c r="P20" s="119" t="str">
        <f t="shared" si="4"/>
        <v/>
      </c>
      <c r="Q20" s="264" t="str">
        <f>IF(K20="",N20,IF(N20="",K20,K20+N20))</f>
        <v/>
      </c>
      <c r="R20" s="265"/>
      <c r="S20" s="142"/>
      <c r="U20" s="104"/>
      <c r="AC20" s="31"/>
    </row>
    <row r="21" spans="2:29" ht="19.350000000000001" customHeight="1">
      <c r="B21" s="269"/>
      <c r="C21" s="44"/>
      <c r="D21" s="75" t="s">
        <v>23</v>
      </c>
      <c r="E21" s="76"/>
      <c r="F21" s="88" t="str">
        <f>IF(AND(H21=0,I21="",J21="",P21=""),"","式")</f>
        <v/>
      </c>
      <c r="G21" s="126" t="str">
        <f>IF(F21="式",1,"")</f>
        <v/>
      </c>
      <c r="H21" s="83"/>
      <c r="I21" s="89"/>
      <c r="J21" s="108"/>
      <c r="K21" s="297"/>
      <c r="L21" s="298"/>
      <c r="M21" s="108"/>
      <c r="N21" s="297" t="str">
        <f t="shared" ref="N21:O21" si="10">IF(N16="","",ROUND(N16*0.08,0))</f>
        <v/>
      </c>
      <c r="O21" s="298" t="str">
        <f t="shared" si="10"/>
        <v/>
      </c>
      <c r="P21" s="119" t="str">
        <f t="shared" si="4"/>
        <v/>
      </c>
      <c r="Q21" s="299" t="str">
        <f t="shared" ref="Q21" si="11">IF(K21="",N21,IF(N21="",K21,K21+N21))</f>
        <v/>
      </c>
      <c r="R21" s="300"/>
      <c r="S21" s="142"/>
      <c r="U21" s="104"/>
      <c r="AC21" s="31"/>
    </row>
    <row r="22" spans="2:29" ht="19.350000000000001" customHeight="1">
      <c r="B22" s="269"/>
      <c r="C22" s="45"/>
      <c r="D22" s="308" t="s">
        <v>29</v>
      </c>
      <c r="E22" s="309"/>
      <c r="F22" s="90" t="str">
        <f>IF(AND(H22=0,I22="",J22="",P22=""),"","式")</f>
        <v/>
      </c>
      <c r="G22" s="127"/>
      <c r="H22" s="84"/>
      <c r="I22" s="107"/>
      <c r="J22" s="109"/>
      <c r="K22" s="301"/>
      <c r="L22" s="302"/>
      <c r="M22" s="109"/>
      <c r="N22" s="252"/>
      <c r="O22" s="253"/>
      <c r="P22" s="120" t="str">
        <f t="shared" si="4"/>
        <v/>
      </c>
      <c r="Q22" s="254" t="str">
        <f>IF(AND(K22="",N22=""),"",IF(K22="",N22,IF(N22="",K22,K22+N22)))</f>
        <v/>
      </c>
      <c r="R22" s="255"/>
      <c r="S22" s="142"/>
      <c r="U22" s="104"/>
      <c r="AC22" s="31"/>
    </row>
    <row r="23" spans="2:29" ht="19.350000000000001" customHeight="1">
      <c r="B23" s="269"/>
      <c r="C23" s="169"/>
      <c r="D23" s="170" t="s">
        <v>41</v>
      </c>
      <c r="E23" s="171"/>
      <c r="F23" s="172" t="str">
        <f>IF(M23="","","㍑")</f>
        <v/>
      </c>
      <c r="G23" s="173"/>
      <c r="H23" s="174"/>
      <c r="I23" s="175"/>
      <c r="J23" s="176"/>
      <c r="K23" s="285"/>
      <c r="L23" s="286"/>
      <c r="M23" s="178"/>
      <c r="N23" s="287"/>
      <c r="O23" s="288"/>
      <c r="P23" s="177" t="str">
        <f t="shared" si="4"/>
        <v/>
      </c>
      <c r="Q23" s="289" t="str">
        <f>IF(AND(K23="",N23=""),"",IF(K23="",N23,IF(N23="",K23,K23+N23)))</f>
        <v/>
      </c>
      <c r="R23" s="290"/>
      <c r="S23" s="142"/>
      <c r="U23" s="104"/>
      <c r="AC23" s="31"/>
    </row>
    <row r="24" spans="2:29" ht="19.350000000000001" customHeight="1">
      <c r="B24" s="269"/>
      <c r="C24" s="162"/>
      <c r="D24" s="242" t="s">
        <v>29</v>
      </c>
      <c r="E24" s="243"/>
      <c r="F24" s="163" t="str">
        <f>IF(AND(H24=0,I24="",J24="",P24=""),"","式")</f>
        <v/>
      </c>
      <c r="G24" s="164"/>
      <c r="H24" s="165"/>
      <c r="I24" s="166"/>
      <c r="J24" s="167"/>
      <c r="K24" s="244"/>
      <c r="L24" s="245"/>
      <c r="M24" s="167"/>
      <c r="N24" s="246"/>
      <c r="O24" s="247"/>
      <c r="P24" s="168" t="str">
        <f t="shared" ref="P24" si="12">IF(AND(J24="",M24=""),"",J24+M24)</f>
        <v/>
      </c>
      <c r="Q24" s="248" t="str">
        <f>IF(AND(K24="",N24=""),"",IF(K24="",N24,IF(N24="",K24,K24+N24)))</f>
        <v/>
      </c>
      <c r="R24" s="249"/>
      <c r="S24" s="142"/>
      <c r="U24" s="104"/>
      <c r="AC24" s="31"/>
    </row>
    <row r="25" spans="2:29" ht="19.350000000000001" customHeight="1" thickBot="1">
      <c r="B25" s="270"/>
      <c r="C25" s="291" t="s">
        <v>24</v>
      </c>
      <c r="D25" s="292"/>
      <c r="E25" s="293"/>
      <c r="F25" s="46"/>
      <c r="G25" s="128"/>
      <c r="H25" s="47"/>
      <c r="I25" s="48"/>
      <c r="J25" s="110"/>
      <c r="K25" s="294">
        <f>SUM(K14,K19)</f>
        <v>0</v>
      </c>
      <c r="L25" s="295">
        <f t="shared" ref="L25" si="13">IF(ISBLANK($C$14),"",SUM(L14,L19))</f>
        <v>0</v>
      </c>
      <c r="M25" s="110"/>
      <c r="N25" s="294">
        <f>SUM(N14,N19,N23,N24)</f>
        <v>0</v>
      </c>
      <c r="O25" s="295">
        <f t="shared" ref="O25" si="14">IF(ISBLANK($C$14),"",SUM(O14,O19))</f>
        <v>0</v>
      </c>
      <c r="P25" s="121"/>
      <c r="Q25" s="294">
        <f>SUM(Q14,Q19)</f>
        <v>0</v>
      </c>
      <c r="R25" s="296">
        <f t="shared" ref="R25" si="15">IF(ISBLANK($C$14),"",SUM(R14,R19))</f>
        <v>0</v>
      </c>
      <c r="S25" s="143"/>
      <c r="U25" s="4"/>
      <c r="AC25" s="31"/>
    </row>
    <row r="26" spans="2:29" ht="6.95" customHeight="1">
      <c r="B26" s="26"/>
      <c r="C26" s="27"/>
      <c r="D26" s="26"/>
      <c r="E26" s="28"/>
      <c r="F26" s="29"/>
      <c r="G26" s="30"/>
      <c r="H26" s="31"/>
      <c r="I26" s="31"/>
      <c r="J26" s="31"/>
      <c r="K26" s="31"/>
      <c r="L26" s="31"/>
      <c r="M26" s="31"/>
      <c r="N26" s="31"/>
      <c r="O26" s="31"/>
      <c r="P26" s="31"/>
      <c r="Q26" s="31"/>
      <c r="R26" s="31"/>
      <c r="S26" s="31"/>
      <c r="W26" s="55"/>
    </row>
    <row r="27" spans="2:29" ht="13.5" customHeight="1">
      <c r="B27" s="324" t="s">
        <v>55</v>
      </c>
      <c r="C27" s="326" t="s">
        <v>56</v>
      </c>
      <c r="D27" s="147"/>
      <c r="E27" s="148"/>
      <c r="F27" s="149"/>
      <c r="G27" s="150"/>
      <c r="H27" s="151"/>
      <c r="I27" s="328" t="s">
        <v>57</v>
      </c>
      <c r="J27" s="152"/>
      <c r="K27" s="31"/>
      <c r="L27" s="31"/>
      <c r="M27" s="31"/>
      <c r="N27" s="31"/>
      <c r="O27" s="31"/>
      <c r="P27" s="31"/>
      <c r="Q27" s="330" t="s">
        <v>58</v>
      </c>
      <c r="R27" s="331"/>
      <c r="S27" s="31"/>
      <c r="W27" s="55"/>
    </row>
    <row r="28" spans="2:29" ht="20.25" customHeight="1">
      <c r="B28" s="325"/>
      <c r="C28" s="327"/>
      <c r="D28" s="153"/>
      <c r="E28" s="154"/>
      <c r="F28" s="155"/>
      <c r="G28" s="156"/>
      <c r="H28" s="157"/>
      <c r="I28" s="329"/>
      <c r="J28" s="158"/>
      <c r="K28" s="31"/>
      <c r="L28" s="31"/>
      <c r="M28" s="31"/>
      <c r="N28" s="31"/>
      <c r="O28" s="31"/>
      <c r="P28" s="31"/>
      <c r="Q28" s="159" t="s">
        <v>59</v>
      </c>
      <c r="R28" s="160"/>
      <c r="S28" s="31"/>
      <c r="W28" s="55"/>
    </row>
    <row r="29" spans="2:29" ht="13.5">
      <c r="B29" s="28"/>
      <c r="C29" s="133"/>
      <c r="D29" s="28"/>
      <c r="F29" s="29"/>
      <c r="G29" s="30"/>
      <c r="H29" s="31"/>
      <c r="I29" s="31"/>
      <c r="J29" s="31"/>
      <c r="K29" s="31"/>
      <c r="L29" s="31"/>
      <c r="M29" s="31"/>
      <c r="N29" s="31"/>
      <c r="O29" s="31"/>
      <c r="P29" s="31"/>
      <c r="Q29" s="31"/>
      <c r="R29" s="31"/>
      <c r="S29" s="31"/>
      <c r="W29" s="55"/>
    </row>
    <row r="30" spans="2:29" ht="14.25" thickBot="1">
      <c r="C30" s="129" t="s">
        <v>53</v>
      </c>
      <c r="W30" s="55"/>
    </row>
    <row r="31" spans="2:29" s="10" customFormat="1" ht="13.5">
      <c r="B31" s="33"/>
      <c r="C31" s="133" t="s">
        <v>66</v>
      </c>
      <c r="D31" s="33"/>
      <c r="E31" s="33"/>
      <c r="F31" s="34"/>
      <c r="G31" s="34"/>
      <c r="H31" s="34"/>
      <c r="I31" s="34"/>
      <c r="J31" s="34"/>
      <c r="K31" s="34"/>
      <c r="L31" s="34"/>
      <c r="M31" s="34"/>
      <c r="N31" s="34"/>
      <c r="O31" s="34"/>
      <c r="P31" s="34"/>
      <c r="Q31" s="34"/>
      <c r="R31" s="34"/>
      <c r="S31" s="34"/>
      <c r="T31" s="34"/>
      <c r="U31" s="67" t="s">
        <v>80</v>
      </c>
      <c r="V31" s="15" t="s">
        <v>31</v>
      </c>
      <c r="W31" s="71" t="s">
        <v>30</v>
      </c>
      <c r="X31" s="51"/>
      <c r="Y31" s="79" t="s">
        <v>11</v>
      </c>
      <c r="Z31" s="79" t="s">
        <v>42</v>
      </c>
      <c r="AA31" s="51"/>
    </row>
    <row r="32" spans="2:29" ht="18" customHeight="1" thickBot="1">
      <c r="B32" s="42"/>
      <c r="C32" s="135" t="s">
        <v>61</v>
      </c>
      <c r="D32" s="42"/>
      <c r="E32" s="34"/>
      <c r="F32" s="35"/>
      <c r="G32" s="34"/>
      <c r="H32" s="34"/>
      <c r="I32" s="34"/>
      <c r="J32" s="34"/>
      <c r="K32" s="34"/>
      <c r="L32" s="34"/>
      <c r="M32" s="36"/>
      <c r="N32" s="36"/>
      <c r="O32" s="36"/>
      <c r="P32" s="36"/>
      <c r="Q32" s="36"/>
      <c r="R32" s="12"/>
      <c r="S32" s="12"/>
      <c r="T32" s="34"/>
      <c r="U32" s="68">
        <v>45214</v>
      </c>
      <c r="V32" s="15" t="s">
        <v>32</v>
      </c>
      <c r="W32" s="56" t="s">
        <v>67</v>
      </c>
      <c r="X32" s="28"/>
      <c r="Y32" s="239" t="s">
        <v>35</v>
      </c>
      <c r="Z32" s="79" t="s">
        <v>41</v>
      </c>
      <c r="AA32" s="28"/>
    </row>
    <row r="33" spans="2:27" ht="18" customHeight="1">
      <c r="B33" s="15"/>
      <c r="C33" s="129" t="s">
        <v>62</v>
      </c>
      <c r="D33" s="15"/>
      <c r="E33" s="15"/>
      <c r="F33" s="15"/>
      <c r="G33" s="15"/>
      <c r="H33" s="15"/>
      <c r="I33" s="15"/>
      <c r="J33" s="15"/>
      <c r="K33" s="15"/>
      <c r="L33" s="37"/>
      <c r="M33" s="37"/>
      <c r="N33" s="37"/>
      <c r="O33" s="37"/>
      <c r="T33" s="10"/>
      <c r="U33" s="69">
        <f>EDATE(U32,1)</f>
        <v>45245</v>
      </c>
      <c r="W33" s="56" t="s">
        <v>68</v>
      </c>
      <c r="X33" s="28"/>
      <c r="Y33" s="239" t="s">
        <v>36</v>
      </c>
      <c r="Z33" s="79" t="s">
        <v>26</v>
      </c>
      <c r="AA33" s="28"/>
    </row>
    <row r="34" spans="2:27" ht="18" customHeight="1">
      <c r="B34" s="15"/>
      <c r="C34" s="32"/>
      <c r="D34" s="15"/>
      <c r="E34" s="15"/>
      <c r="F34" s="15"/>
      <c r="G34" s="15"/>
      <c r="H34" s="15"/>
      <c r="I34" s="15"/>
      <c r="J34" s="15"/>
      <c r="K34" s="15"/>
      <c r="L34" s="37"/>
      <c r="M34" s="37"/>
      <c r="N34" s="37"/>
      <c r="O34" s="37"/>
      <c r="T34" s="10"/>
      <c r="U34" s="70">
        <f t="shared" ref="U34:U42" si="16">EDATE(U33,1)</f>
        <v>45275</v>
      </c>
      <c r="W34" s="56" t="s">
        <v>69</v>
      </c>
      <c r="X34" s="28"/>
      <c r="Y34" s="239" t="s">
        <v>37</v>
      </c>
      <c r="Z34" s="79"/>
      <c r="AA34" s="28"/>
    </row>
    <row r="35" spans="2:27" ht="18" customHeight="1">
      <c r="B35" s="15"/>
      <c r="C35" s="129" t="s">
        <v>50</v>
      </c>
      <c r="D35" s="15"/>
      <c r="E35" s="15"/>
      <c r="F35" s="15"/>
      <c r="G35" s="15"/>
      <c r="H35" s="15"/>
      <c r="I35" s="15"/>
      <c r="J35" s="15"/>
      <c r="K35" s="15"/>
      <c r="L35" s="37"/>
      <c r="M35" s="37"/>
      <c r="N35" s="37"/>
      <c r="O35" s="37"/>
      <c r="T35" s="10"/>
      <c r="U35" s="70">
        <f t="shared" si="16"/>
        <v>45306</v>
      </c>
      <c r="V35" s="10"/>
      <c r="W35" s="56" t="s">
        <v>70</v>
      </c>
      <c r="X35" s="28"/>
      <c r="Y35" s="239" t="s">
        <v>39</v>
      </c>
      <c r="AA35" s="28"/>
    </row>
    <row r="36" spans="2:27" ht="18" customHeight="1">
      <c r="B36" s="15"/>
      <c r="C36" s="15" t="s">
        <v>51</v>
      </c>
      <c r="D36" s="15"/>
      <c r="E36" s="15"/>
      <c r="F36" s="15"/>
      <c r="G36" s="15"/>
      <c r="H36" s="15"/>
      <c r="I36" s="15"/>
      <c r="J36" s="15"/>
      <c r="K36" s="15"/>
      <c r="L36" s="37"/>
      <c r="M36" s="37"/>
      <c r="N36" s="37"/>
      <c r="O36" s="37"/>
      <c r="T36" s="10"/>
      <c r="U36" s="70">
        <f t="shared" si="16"/>
        <v>45337</v>
      </c>
      <c r="W36" s="56" t="s">
        <v>71</v>
      </c>
      <c r="Y36" s="239" t="s">
        <v>171</v>
      </c>
      <c r="Z36" s="10"/>
    </row>
    <row r="37" spans="2:27" ht="18" customHeight="1">
      <c r="B37" s="15"/>
      <c r="C37" s="134" t="s">
        <v>49</v>
      </c>
      <c r="D37" s="15"/>
      <c r="E37" s="15"/>
      <c r="F37" s="15"/>
      <c r="G37" s="15"/>
      <c r="H37" s="15"/>
      <c r="I37" s="15"/>
      <c r="J37" s="15"/>
      <c r="K37" s="15"/>
      <c r="L37" s="37"/>
      <c r="M37" s="37"/>
      <c r="N37" s="37"/>
      <c r="O37" s="37"/>
      <c r="T37" s="10"/>
      <c r="U37" s="70">
        <f t="shared" si="16"/>
        <v>45366</v>
      </c>
      <c r="W37" s="56" t="s">
        <v>72</v>
      </c>
      <c r="Y37" s="239" t="s">
        <v>172</v>
      </c>
    </row>
    <row r="38" spans="2:27" ht="18" customHeight="1">
      <c r="B38" s="15"/>
      <c r="C38" s="15"/>
      <c r="D38" s="15"/>
      <c r="E38" s="15"/>
      <c r="F38" s="15"/>
      <c r="G38" s="15"/>
      <c r="H38" s="15"/>
      <c r="I38" s="15"/>
      <c r="J38" s="15"/>
      <c r="K38" s="15"/>
      <c r="L38" s="37"/>
      <c r="M38" s="37"/>
      <c r="N38" s="37"/>
      <c r="O38" s="37"/>
      <c r="T38" s="10"/>
      <c r="U38" s="70">
        <f t="shared" si="16"/>
        <v>45397</v>
      </c>
      <c r="V38" s="1" t="s">
        <v>34</v>
      </c>
      <c r="W38" s="56" t="s">
        <v>73</v>
      </c>
      <c r="Y38" s="239"/>
    </row>
    <row r="39" spans="2:27" ht="18" customHeight="1">
      <c r="B39" s="15"/>
      <c r="C39" s="15"/>
      <c r="D39" s="15"/>
      <c r="E39" s="15"/>
      <c r="F39" s="15"/>
      <c r="G39" s="15"/>
      <c r="H39" s="15"/>
      <c r="I39" s="38"/>
      <c r="J39" s="38"/>
      <c r="K39" s="38"/>
      <c r="L39" s="37"/>
      <c r="M39" s="37"/>
      <c r="N39" s="37"/>
      <c r="O39" s="37"/>
      <c r="U39" s="70">
        <f t="shared" si="16"/>
        <v>45427</v>
      </c>
      <c r="W39" s="56" t="s">
        <v>74</v>
      </c>
      <c r="Y39" s="239"/>
    </row>
    <row r="40" spans="2:27" ht="18" customHeight="1">
      <c r="B40" s="15"/>
      <c r="C40" s="26"/>
      <c r="D40" s="15"/>
      <c r="E40" s="15"/>
      <c r="F40" s="15"/>
      <c r="G40" s="15"/>
      <c r="H40" s="15"/>
      <c r="I40" s="15"/>
      <c r="J40" s="15"/>
      <c r="K40" s="15"/>
      <c r="L40" s="37"/>
      <c r="M40" s="37"/>
      <c r="N40" s="37"/>
      <c r="O40" s="37"/>
      <c r="T40" s="10"/>
      <c r="U40" s="70">
        <f t="shared" si="16"/>
        <v>45458</v>
      </c>
      <c r="W40" s="56" t="s">
        <v>75</v>
      </c>
      <c r="Y40" s="239" t="s">
        <v>38</v>
      </c>
    </row>
    <row r="41" spans="2:27" s="10" customFormat="1" ht="18" customHeight="1">
      <c r="B41" s="26"/>
      <c r="C41" s="26"/>
      <c r="D41" s="26"/>
      <c r="E41" s="12"/>
      <c r="F41" s="12"/>
      <c r="G41" s="12"/>
      <c r="H41" s="12"/>
      <c r="I41" s="12"/>
      <c r="J41" s="12"/>
      <c r="K41" s="12"/>
      <c r="L41" s="36"/>
      <c r="M41" s="36"/>
      <c r="N41" s="36"/>
      <c r="O41" s="36"/>
      <c r="R41" s="39"/>
      <c r="S41" s="39"/>
      <c r="T41" s="39"/>
      <c r="U41" s="70">
        <f t="shared" si="16"/>
        <v>45488</v>
      </c>
      <c r="V41" s="1"/>
      <c r="W41" s="56" t="s">
        <v>76</v>
      </c>
      <c r="X41" s="1"/>
      <c r="Y41" s="1"/>
      <c r="Z41" s="1"/>
      <c r="AA41" s="1"/>
    </row>
    <row r="42" spans="2:27" ht="18" customHeight="1">
      <c r="B42" s="26"/>
      <c r="C42" s="15"/>
      <c r="D42" s="26"/>
      <c r="E42" s="15"/>
      <c r="F42" s="15"/>
      <c r="G42" s="15"/>
      <c r="H42" s="15"/>
      <c r="I42" s="15"/>
      <c r="J42" s="15"/>
      <c r="K42" s="15"/>
      <c r="L42" s="37"/>
      <c r="M42" s="37"/>
      <c r="N42" s="37"/>
      <c r="O42" s="37"/>
      <c r="U42" s="70">
        <f t="shared" si="16"/>
        <v>45519</v>
      </c>
      <c r="W42" s="56" t="s">
        <v>77</v>
      </c>
    </row>
    <row r="43" spans="2:27" ht="15.95" customHeight="1">
      <c r="B43" s="15"/>
      <c r="C43" s="15"/>
      <c r="D43" s="15"/>
      <c r="E43" s="15"/>
      <c r="F43" s="15"/>
      <c r="G43" s="15"/>
      <c r="H43" s="15"/>
      <c r="I43" s="15"/>
      <c r="J43" s="15"/>
      <c r="K43" s="15"/>
      <c r="L43" s="15"/>
      <c r="M43" s="15"/>
      <c r="N43" s="15"/>
      <c r="O43" s="15"/>
      <c r="U43" s="70">
        <f>EDATE(U42,1)+5</f>
        <v>45555</v>
      </c>
      <c r="W43" s="56" t="s">
        <v>78</v>
      </c>
    </row>
    <row r="44" spans="2:27" ht="15.95" customHeight="1">
      <c r="B44" s="15"/>
      <c r="C44" s="15"/>
      <c r="D44" s="15"/>
      <c r="E44" s="15"/>
      <c r="F44" s="15"/>
      <c r="G44" s="15"/>
      <c r="H44" s="15"/>
      <c r="I44" s="15"/>
      <c r="J44" s="15"/>
      <c r="K44" s="15"/>
      <c r="L44" s="15"/>
      <c r="M44" s="15"/>
      <c r="N44" s="15"/>
      <c r="O44" s="15"/>
      <c r="U44" s="10"/>
      <c r="W44" s="56" t="s">
        <v>79</v>
      </c>
    </row>
    <row r="45" spans="2:27" ht="15.95" customHeight="1">
      <c r="B45" s="15"/>
      <c r="C45" s="26"/>
      <c r="D45" s="15"/>
      <c r="E45" s="15"/>
      <c r="F45" s="15"/>
      <c r="G45" s="15"/>
      <c r="H45" s="15"/>
      <c r="I45" s="15"/>
      <c r="J45" s="15"/>
      <c r="K45" s="15"/>
      <c r="L45" s="15"/>
      <c r="M45" s="15"/>
      <c r="N45" s="15"/>
      <c r="O45" s="15"/>
      <c r="U45" s="43"/>
      <c r="V45" s="10"/>
      <c r="W45" s="56"/>
      <c r="X45" s="10"/>
      <c r="Y45" s="10"/>
      <c r="Z45" s="10"/>
      <c r="AA45" s="10"/>
    </row>
    <row r="46" spans="2:27" ht="15.95" customHeight="1">
      <c r="C46" s="15"/>
      <c r="W46" s="56"/>
    </row>
    <row r="47" spans="2:27" ht="20.100000000000001" customHeight="1">
      <c r="B47" s="15"/>
      <c r="C47" s="15"/>
      <c r="D47" s="15"/>
      <c r="E47" s="15"/>
      <c r="F47" s="15"/>
      <c r="G47" s="15"/>
      <c r="H47" s="15"/>
      <c r="I47" s="15"/>
      <c r="J47" s="15"/>
      <c r="K47" s="15"/>
      <c r="L47" s="15"/>
      <c r="M47" s="15"/>
      <c r="N47" s="15"/>
      <c r="O47" s="15"/>
      <c r="W47" s="56"/>
    </row>
    <row r="48" spans="2:27" ht="20.100000000000001" customHeight="1">
      <c r="C48" s="15"/>
      <c r="W48" s="56" t="s">
        <v>56</v>
      </c>
    </row>
    <row r="49" spans="3:3" ht="20.100000000000001" customHeight="1"/>
    <row r="50" spans="3:3" ht="20.100000000000001" customHeight="1">
      <c r="C50" s="15"/>
    </row>
    <row r="51" spans="3:3" ht="20.100000000000001" customHeight="1"/>
    <row r="52" spans="3:3" ht="20.100000000000001" customHeight="1"/>
    <row r="53" spans="3:3" ht="20.100000000000001" customHeight="1"/>
    <row r="54" spans="3:3" ht="20.100000000000001" customHeight="1"/>
    <row r="55" spans="3:3" ht="20.100000000000001" customHeight="1"/>
    <row r="56" spans="3:3" ht="20.100000000000001" customHeight="1"/>
    <row r="57" spans="3:3" ht="20.100000000000001" customHeight="1"/>
    <row r="58" spans="3:3" ht="20.100000000000001" customHeight="1"/>
    <row r="59" spans="3:3" ht="20.100000000000001" customHeight="1"/>
    <row r="60" spans="3:3" ht="20.100000000000001" customHeight="1"/>
    <row r="61" spans="3:3" ht="20.100000000000001" customHeight="1"/>
  </sheetData>
  <sortState xmlns:xlrd2="http://schemas.microsoft.com/office/spreadsheetml/2017/richdata2" ref="C23:D23">
    <sortCondition ref="C22:C23"/>
  </sortState>
  <mergeCells count="70">
    <mergeCell ref="B27:B28"/>
    <mergeCell ref="C27:C28"/>
    <mergeCell ref="I27:I28"/>
    <mergeCell ref="Q27:R27"/>
    <mergeCell ref="B1:R1"/>
    <mergeCell ref="N2:R2"/>
    <mergeCell ref="B3:D3"/>
    <mergeCell ref="N3:R3"/>
    <mergeCell ref="H4:J5"/>
    <mergeCell ref="M4:M5"/>
    <mergeCell ref="R4:R5"/>
    <mergeCell ref="D6:F6"/>
    <mergeCell ref="M6:N6"/>
    <mergeCell ref="O6:R6"/>
    <mergeCell ref="H8:J9"/>
    <mergeCell ref="D22:E22"/>
    <mergeCell ref="M8:N8"/>
    <mergeCell ref="K13:L13"/>
    <mergeCell ref="N13:O13"/>
    <mergeCell ref="Q13:R13"/>
    <mergeCell ref="K14:L14"/>
    <mergeCell ref="N14:O14"/>
    <mergeCell ref="Q14:R14"/>
    <mergeCell ref="D15:E15"/>
    <mergeCell ref="K15:L15"/>
    <mergeCell ref="N15:O15"/>
    <mergeCell ref="Q15:R15"/>
    <mergeCell ref="D16:E16"/>
    <mergeCell ref="K16:L16"/>
    <mergeCell ref="N16:O16"/>
    <mergeCell ref="Q16:R16"/>
    <mergeCell ref="K17:L17"/>
    <mergeCell ref="N17:O17"/>
    <mergeCell ref="Q17:R17"/>
    <mergeCell ref="D18:E18"/>
    <mergeCell ref="K18:L18"/>
    <mergeCell ref="N18:O18"/>
    <mergeCell ref="Q18:R18"/>
    <mergeCell ref="B12:B25"/>
    <mergeCell ref="C12:E13"/>
    <mergeCell ref="F12:F13"/>
    <mergeCell ref="G12:I12"/>
    <mergeCell ref="J12:R12"/>
    <mergeCell ref="K23:L23"/>
    <mergeCell ref="N23:O23"/>
    <mergeCell ref="Q23:R23"/>
    <mergeCell ref="C25:E25"/>
    <mergeCell ref="K25:L25"/>
    <mergeCell ref="N25:O25"/>
    <mergeCell ref="Q25:R25"/>
    <mergeCell ref="K21:L21"/>
    <mergeCell ref="N21:O21"/>
    <mergeCell ref="Q21:R21"/>
    <mergeCell ref="K22:L22"/>
    <mergeCell ref="D24:E24"/>
    <mergeCell ref="K24:L24"/>
    <mergeCell ref="N24:O24"/>
    <mergeCell ref="Q24:R24"/>
    <mergeCell ref="N4:Q4"/>
    <mergeCell ref="N5:Q5"/>
    <mergeCell ref="N22:O22"/>
    <mergeCell ref="Q22:R22"/>
    <mergeCell ref="C19:E19"/>
    <mergeCell ref="K19:L19"/>
    <mergeCell ref="N19:O19"/>
    <mergeCell ref="Q19:R19"/>
    <mergeCell ref="K20:L20"/>
    <mergeCell ref="N20:O20"/>
    <mergeCell ref="Q20:R20"/>
    <mergeCell ref="D17:E17"/>
  </mergeCells>
  <phoneticPr fontId="2"/>
  <conditionalFormatting sqref="G14:G25">
    <cfRule type="expression" dxfId="14" priority="1">
      <formula>MOD($G14,1)=0</formula>
    </cfRule>
  </conditionalFormatting>
  <conditionalFormatting sqref="H14:H24">
    <cfRule type="expression" dxfId="13" priority="6">
      <formula>MOD($H14,1)=0</formula>
    </cfRule>
  </conditionalFormatting>
  <conditionalFormatting sqref="J14:J25">
    <cfRule type="expression" dxfId="12" priority="5">
      <formula>MOD($J14,1)=0</formula>
    </cfRule>
  </conditionalFormatting>
  <conditionalFormatting sqref="M14:M25">
    <cfRule type="expression" dxfId="11" priority="3">
      <formula>MOD($M14,1)=0</formula>
    </cfRule>
  </conditionalFormatting>
  <conditionalFormatting sqref="P14:P25">
    <cfRule type="expression" dxfId="10" priority="2">
      <formula>MOD($P14,1)=0</formula>
    </cfRule>
  </conditionalFormatting>
  <dataValidations count="4">
    <dataValidation type="list" allowBlank="1" showInputMessage="1" prompt="・請求項目を_x000a_ﾄﾞﾛｯﾌﾟﾀﾞｳﾝで_x000a_ 選択して下さい" sqref="C14" xr:uid="{D23C6672-07E0-425D-84B3-19F02B56353B}">
      <formula1>$Y$32:$Y$36</formula1>
    </dataValidation>
    <dataValidation type="list" allowBlank="1" showInputMessage="1" showErrorMessage="1" prompt="・請求月を_x000a_ ﾄﾞﾛｯﾌﾟﾀﾞｳﾝで_x000a_ 選択して下さい" sqref="D6:F6" xr:uid="{026DAF58-A2A3-49EF-A812-B68AEC41BBF0}">
      <formula1>$U$32:$U$43</formula1>
    </dataValidation>
    <dataValidation type="list" allowBlank="1" showInputMessage="1" showErrorMessage="1" sqref="B3:D3" xr:uid="{F1ED05D3-2188-4E07-9B4D-2555E65B921C}">
      <formula1>$W$31:$W$46</formula1>
    </dataValidation>
    <dataValidation type="list" allowBlank="1" showInputMessage="1" sqref="F15:F18 F20:F24" xr:uid="{1F6A02A2-B3FD-46C3-9EAC-A708E0C6B3EE}">
      <formula1>"人,㍑,ｍ,m3,m2,日,式,台/日,半日,ｋｇ,ｔ,ｈ,袋,個,箇所,枚,台,本,ｾｯﾄ,回,枚,月,組,基,巻,時間,段,箱,丁,空m3,掛m2,cm,mm"</formula1>
    </dataValidation>
  </dataValidations>
  <printOptions horizontalCentered="1"/>
  <pageMargins left="0.6692913385826772" right="0.19685039370078741" top="0.78740157480314965" bottom="0" header="0" footer="0.31496062992125984"/>
  <pageSetup paperSize="9" orientation="landscape" blackAndWhite="1" r:id="rId1"/>
  <headerFooter>
    <oddHeader>&amp;R&amp;"ＭＳ Ｐゴシック,標準"&amp;8制定日：2023年01月10日
改訂日：2023年10月01日</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36C9B-D056-4AAE-BDDE-4F33D4185A04}">
  <sheetPr>
    <tabColor rgb="FFFF0000"/>
  </sheetPr>
  <dimension ref="B1:AC61"/>
  <sheetViews>
    <sheetView showGridLines="0" view="pageBreakPreview" zoomScaleNormal="100" zoomScaleSheetLayoutView="100" workbookViewId="0">
      <selection activeCell="F21" sqref="F21:T21"/>
    </sheetView>
  </sheetViews>
  <sheetFormatPr defaultRowHeight="12"/>
  <cols>
    <col min="1" max="1" width="1.7109375" style="1" customWidth="1"/>
    <col min="2" max="2" width="2.7109375" style="1" customWidth="1"/>
    <col min="3" max="3" width="12.140625" style="1" customWidth="1"/>
    <col min="4" max="4" width="8.7109375" style="1" customWidth="1"/>
    <col min="5" max="5" width="6.5703125" style="1" customWidth="1"/>
    <col min="6" max="6" width="5.7109375" style="1" customWidth="1"/>
    <col min="7" max="7" width="8.5703125" style="1" bestFit="1" customWidth="1"/>
    <col min="8" max="8" width="10.5703125" style="1" bestFit="1" customWidth="1"/>
    <col min="9" max="9" width="13.28515625" style="1" customWidth="1"/>
    <col min="10" max="18" width="7.7109375" style="1" customWidth="1"/>
    <col min="19" max="19" width="0.85546875" style="1" customWidth="1"/>
    <col min="20" max="20" width="3.28515625" style="1" customWidth="1"/>
    <col min="21" max="21" width="10.28515625" style="1" customWidth="1"/>
    <col min="22" max="22" width="19.42578125" style="1" bestFit="1" customWidth="1"/>
    <col min="23" max="23" width="14.85546875" style="1" customWidth="1"/>
    <col min="24" max="26" width="10.28515625" style="1" customWidth="1"/>
    <col min="27" max="27" width="32.7109375" style="1" customWidth="1"/>
    <col min="28" max="28" width="9.42578125" style="1" customWidth="1"/>
    <col min="29" max="29" width="14.42578125" style="1" customWidth="1"/>
    <col min="30" max="128" width="8.7109375" style="1" customWidth="1"/>
    <col min="129" max="16384" width="9.140625" style="1"/>
  </cols>
  <sheetData>
    <row r="1" spans="2:29" ht="27.95" customHeight="1" thickBot="1">
      <c r="B1" s="332" t="s">
        <v>10</v>
      </c>
      <c r="C1" s="332"/>
      <c r="D1" s="332"/>
      <c r="E1" s="332"/>
      <c r="F1" s="332"/>
      <c r="G1" s="332"/>
      <c r="H1" s="332"/>
      <c r="I1" s="332"/>
      <c r="J1" s="332"/>
      <c r="K1" s="332"/>
      <c r="L1" s="332"/>
      <c r="M1" s="332"/>
      <c r="N1" s="332"/>
      <c r="O1" s="332"/>
      <c r="P1" s="332"/>
      <c r="Q1" s="332"/>
      <c r="R1" s="332"/>
      <c r="S1" s="137"/>
      <c r="T1" s="40"/>
      <c r="U1" s="136" t="s">
        <v>48</v>
      </c>
      <c r="W1" s="51"/>
      <c r="X1" s="51"/>
      <c r="Y1" s="51"/>
      <c r="Z1" s="51"/>
      <c r="AA1" s="51"/>
    </row>
    <row r="2" spans="2:29" ht="20.100000000000001" customHeight="1">
      <c r="B2" s="2" t="s">
        <v>9</v>
      </c>
      <c r="C2" s="3"/>
      <c r="D2" s="2"/>
      <c r="M2" s="96" t="s">
        <v>44</v>
      </c>
      <c r="N2" s="356" t="s">
        <v>83</v>
      </c>
      <c r="O2" s="356"/>
      <c r="P2" s="356"/>
      <c r="Q2" s="356"/>
      <c r="R2" s="357"/>
      <c r="S2" s="138"/>
      <c r="U2" s="95" t="s">
        <v>63</v>
      </c>
      <c r="V2" s="41"/>
      <c r="W2" s="28"/>
      <c r="X2" s="28"/>
      <c r="Y2" s="28"/>
      <c r="Z2" s="28"/>
      <c r="AA2" s="28"/>
    </row>
    <row r="3" spans="2:29" ht="20.100000000000001" customHeight="1" thickBot="1">
      <c r="B3" s="358" t="s">
        <v>67</v>
      </c>
      <c r="C3" s="358"/>
      <c r="D3" s="358"/>
      <c r="E3" s="49" t="s">
        <v>2</v>
      </c>
      <c r="F3" s="50"/>
      <c r="H3" s="4" t="s">
        <v>0</v>
      </c>
      <c r="M3" s="92" t="s">
        <v>19</v>
      </c>
      <c r="N3" s="359" t="s">
        <v>84</v>
      </c>
      <c r="O3" s="359"/>
      <c r="P3" s="359"/>
      <c r="Q3" s="359"/>
      <c r="R3" s="360"/>
      <c r="S3" s="138"/>
      <c r="U3" s="95" t="s">
        <v>64</v>
      </c>
      <c r="V3" s="41"/>
      <c r="W3" s="28"/>
      <c r="X3" s="28"/>
      <c r="Y3" s="28"/>
      <c r="Z3" s="28"/>
      <c r="AA3" s="28"/>
    </row>
    <row r="4" spans="2:29" ht="21" customHeight="1" thickTop="1">
      <c r="B4" s="5"/>
      <c r="C4" s="5"/>
      <c r="D4" s="5"/>
      <c r="E4" s="6"/>
      <c r="H4" s="338">
        <f>IF(N25=0,0,N25)</f>
        <v>275000</v>
      </c>
      <c r="I4" s="339"/>
      <c r="J4" s="340"/>
      <c r="K4" s="7"/>
      <c r="M4" s="344" t="s">
        <v>20</v>
      </c>
      <c r="N4" s="361" t="s">
        <v>85</v>
      </c>
      <c r="O4" s="361"/>
      <c r="P4" s="361"/>
      <c r="Q4" s="361"/>
      <c r="R4" s="345" t="s">
        <v>21</v>
      </c>
      <c r="S4" s="141"/>
      <c r="U4" s="95" t="s">
        <v>65</v>
      </c>
      <c r="V4" s="41"/>
      <c r="W4" s="28"/>
      <c r="X4" s="28"/>
      <c r="Y4" s="28"/>
      <c r="Z4" s="28"/>
      <c r="AA4" s="28"/>
    </row>
    <row r="5" spans="2:29" ht="18.95" customHeight="1" thickBot="1">
      <c r="H5" s="341"/>
      <c r="I5" s="342"/>
      <c r="J5" s="343"/>
      <c r="K5" s="7"/>
      <c r="M5" s="344"/>
      <c r="N5" s="362" t="s">
        <v>86</v>
      </c>
      <c r="O5" s="362"/>
      <c r="P5" s="362"/>
      <c r="Q5" s="362"/>
      <c r="R5" s="345"/>
      <c r="S5" s="141"/>
      <c r="U5" s="104" t="s">
        <v>47</v>
      </c>
      <c r="V5" s="41"/>
      <c r="W5" s="28"/>
      <c r="X5" s="28"/>
      <c r="Y5" s="28"/>
      <c r="Z5" s="28"/>
      <c r="AA5" s="28"/>
    </row>
    <row r="6" spans="2:29" s="10" customFormat="1" ht="15" thickTop="1" thickBot="1">
      <c r="B6" s="8"/>
      <c r="C6" s="9" t="s">
        <v>28</v>
      </c>
      <c r="D6" s="353">
        <v>45214</v>
      </c>
      <c r="E6" s="353"/>
      <c r="F6" s="353"/>
      <c r="H6" s="59"/>
      <c r="I6" s="11"/>
      <c r="M6" s="347" t="s">
        <v>16</v>
      </c>
      <c r="N6" s="348"/>
      <c r="O6" s="354" t="s">
        <v>87</v>
      </c>
      <c r="P6" s="354"/>
      <c r="Q6" s="354"/>
      <c r="R6" s="355"/>
      <c r="S6" s="138"/>
      <c r="T6" s="1"/>
      <c r="U6" s="95" t="s">
        <v>45</v>
      </c>
      <c r="V6" s="41"/>
    </row>
    <row r="7" spans="2:29" s="15" customFormat="1" ht="12.75" thickTop="1" thickBot="1">
      <c r="B7" s="64"/>
      <c r="C7" s="65"/>
      <c r="D7" s="66"/>
      <c r="E7" s="66"/>
      <c r="F7" s="66"/>
      <c r="H7" s="59" t="s">
        <v>1</v>
      </c>
      <c r="I7" s="61"/>
      <c r="J7" s="61"/>
      <c r="M7" s="57"/>
      <c r="N7" s="57"/>
      <c r="V7" s="63"/>
    </row>
    <row r="8" spans="2:29" ht="21" customHeight="1" thickTop="1" thickBot="1">
      <c r="B8" s="12"/>
      <c r="C8" s="12"/>
      <c r="D8" s="12"/>
      <c r="E8" s="10"/>
      <c r="G8" s="13"/>
      <c r="H8" s="338">
        <f>IF(N19=0,0,N19)</f>
        <v>25000</v>
      </c>
      <c r="I8" s="339"/>
      <c r="J8" s="340"/>
      <c r="K8" s="14"/>
      <c r="M8" s="318" t="s">
        <v>33</v>
      </c>
      <c r="N8" s="319"/>
      <c r="O8" s="235" t="s">
        <v>167</v>
      </c>
      <c r="P8" s="236" t="s">
        <v>168</v>
      </c>
      <c r="Q8" s="236" t="s">
        <v>169</v>
      </c>
      <c r="R8" s="237" t="s">
        <v>170</v>
      </c>
      <c r="S8" s="139"/>
      <c r="T8" s="129" t="s">
        <v>46</v>
      </c>
      <c r="U8" s="130"/>
      <c r="V8" s="41"/>
    </row>
    <row r="9" spans="2:29" s="15" customFormat="1" ht="11.1" customHeight="1" thickBot="1">
      <c r="B9" s="18"/>
      <c r="C9" s="145"/>
      <c r="G9" s="60"/>
      <c r="H9" s="341"/>
      <c r="I9" s="342"/>
      <c r="J9" s="343"/>
      <c r="K9" s="62"/>
      <c r="M9" s="16"/>
      <c r="N9" s="16"/>
      <c r="O9" s="16"/>
      <c r="T9" s="105"/>
      <c r="U9" s="131"/>
      <c r="V9" s="63"/>
    </row>
    <row r="10" spans="2:29" s="15" customFormat="1" ht="20.100000000000001" customHeight="1" thickTop="1" thickBot="1">
      <c r="C10" s="8" t="s">
        <v>60</v>
      </c>
      <c r="D10" s="179" t="s">
        <v>82</v>
      </c>
      <c r="E10" s="146"/>
      <c r="F10" s="17"/>
      <c r="H10" s="58"/>
      <c r="I10" s="58"/>
      <c r="J10" s="58"/>
      <c r="K10" s="7"/>
      <c r="M10" s="19"/>
      <c r="N10" s="19"/>
      <c r="O10" s="16"/>
      <c r="P10" s="16" t="s">
        <v>54</v>
      </c>
      <c r="Q10" s="238">
        <v>3</v>
      </c>
      <c r="R10" s="17" t="s">
        <v>15</v>
      </c>
      <c r="S10" s="106"/>
      <c r="T10" s="132"/>
      <c r="V10" s="41"/>
      <c r="AC10" s="18"/>
    </row>
    <row r="11" spans="2:29" ht="14.1" customHeight="1" thickTop="1" thickBot="1">
      <c r="B11" s="18"/>
      <c r="C11" s="18"/>
      <c r="D11" s="18"/>
      <c r="E11" s="15"/>
      <c r="H11" s="11"/>
      <c r="I11" s="11"/>
      <c r="J11" s="14"/>
      <c r="K11" s="14"/>
      <c r="M11" s="15"/>
      <c r="N11" s="15"/>
      <c r="O11" s="15"/>
      <c r="P11" s="144" t="s">
        <v>17</v>
      </c>
      <c r="Q11" s="19"/>
      <c r="R11" s="20"/>
      <c r="S11" s="20"/>
      <c r="T11" s="15"/>
      <c r="V11" s="41"/>
    </row>
    <row r="12" spans="2:29" s="10" customFormat="1" ht="15" customHeight="1">
      <c r="B12" s="268" t="s">
        <v>12</v>
      </c>
      <c r="C12" s="271" t="s">
        <v>11</v>
      </c>
      <c r="D12" s="272"/>
      <c r="E12" s="273"/>
      <c r="F12" s="277" t="s">
        <v>3</v>
      </c>
      <c r="G12" s="279" t="s">
        <v>13</v>
      </c>
      <c r="H12" s="280"/>
      <c r="I12" s="281"/>
      <c r="J12" s="282" t="s">
        <v>0</v>
      </c>
      <c r="K12" s="283"/>
      <c r="L12" s="283"/>
      <c r="M12" s="283"/>
      <c r="N12" s="283"/>
      <c r="O12" s="283"/>
      <c r="P12" s="283"/>
      <c r="Q12" s="283"/>
      <c r="R12" s="284"/>
      <c r="S12" s="140"/>
      <c r="V12" s="41"/>
      <c r="AC12" s="38"/>
    </row>
    <row r="13" spans="2:29" s="10" customFormat="1" ht="21">
      <c r="B13" s="269"/>
      <c r="C13" s="274"/>
      <c r="D13" s="275"/>
      <c r="E13" s="276"/>
      <c r="F13" s="278"/>
      <c r="G13" s="21" t="s">
        <v>6</v>
      </c>
      <c r="H13" s="22" t="s">
        <v>7</v>
      </c>
      <c r="I13" s="23" t="s">
        <v>8</v>
      </c>
      <c r="J13" s="24" t="s">
        <v>18</v>
      </c>
      <c r="K13" s="320" t="s">
        <v>14</v>
      </c>
      <c r="L13" s="321"/>
      <c r="M13" s="25" t="s">
        <v>18</v>
      </c>
      <c r="N13" s="320" t="s">
        <v>4</v>
      </c>
      <c r="O13" s="322"/>
      <c r="P13" s="25" t="s">
        <v>18</v>
      </c>
      <c r="Q13" s="320" t="s">
        <v>5</v>
      </c>
      <c r="R13" s="323"/>
      <c r="S13" s="38"/>
      <c r="V13" s="41"/>
      <c r="AC13" s="38"/>
    </row>
    <row r="14" spans="2:29" s="10" customFormat="1" ht="19.350000000000001" customHeight="1">
      <c r="B14" s="269"/>
      <c r="C14" s="180" t="s">
        <v>37</v>
      </c>
      <c r="D14" s="181" t="s">
        <v>81</v>
      </c>
      <c r="E14" s="94"/>
      <c r="F14" s="101"/>
      <c r="G14" s="124"/>
      <c r="H14" s="80"/>
      <c r="I14" s="72"/>
      <c r="J14" s="111" t="str">
        <f>IF(J15&gt;0,J15,IF(J16&gt;0,J16,IF(J17&lt;0,J17,"")))</f>
        <v/>
      </c>
      <c r="K14" s="259">
        <f>IF(ISBLANK($C$14),0,(SUM(K15:K18)))</f>
        <v>0</v>
      </c>
      <c r="L14" s="260">
        <f t="shared" ref="L14" si="0">IF(ISBLANK($C$14),"",(SUM(L15:L17)))</f>
        <v>0</v>
      </c>
      <c r="M14" s="111">
        <f>IF(M15&gt;0,M15,IF(M16&gt;0,M16,IF(M17&lt;0,M17,"")))</f>
        <v>1</v>
      </c>
      <c r="N14" s="259">
        <f>IF(ISBLANK($C$14),0,(SUM(N15:N18)))</f>
        <v>250000</v>
      </c>
      <c r="O14" s="260">
        <f t="shared" ref="O14" si="1">IF(ISBLANK($C$14),"",(SUM(O15:O17)))</f>
        <v>0</v>
      </c>
      <c r="P14" s="117">
        <f>IF(P15&gt;0,P15,IF(P16&gt;0,P16,IF(P17&lt;0,P17,"")))</f>
        <v>1</v>
      </c>
      <c r="Q14" s="259">
        <f>IF(ISBLANK($C$14),0,(SUM(Q15:Q18)))</f>
        <v>250000</v>
      </c>
      <c r="R14" s="261">
        <f t="shared" ref="R14" si="2">IF(ISBLANK($C$14),"",(SUM(R15:R17)))</f>
        <v>0</v>
      </c>
      <c r="S14" s="142"/>
      <c r="U14" s="130"/>
      <c r="V14" s="41"/>
      <c r="AC14" s="31"/>
    </row>
    <row r="15" spans="2:29" s="10" customFormat="1" ht="19.350000000000001" customHeight="1">
      <c r="B15" s="269"/>
      <c r="C15" s="53"/>
      <c r="D15" s="314" t="s">
        <v>27</v>
      </c>
      <c r="E15" s="315"/>
      <c r="F15" s="86" t="s">
        <v>52</v>
      </c>
      <c r="G15" s="125">
        <v>1</v>
      </c>
      <c r="H15" s="97"/>
      <c r="I15" s="87"/>
      <c r="J15" s="115"/>
      <c r="K15" s="264"/>
      <c r="L15" s="316"/>
      <c r="M15" s="240">
        <v>1</v>
      </c>
      <c r="N15" s="351">
        <v>250000</v>
      </c>
      <c r="O15" s="352"/>
      <c r="P15" s="122">
        <f>IF(AND(J15="",M15=""),"",J15+M15)</f>
        <v>1</v>
      </c>
      <c r="Q15" s="264">
        <f>IF(AND(K15="",N15=""),"",IF(AND(K15=0,N15=""),0,IF(AND(K15="",N15=0),0,K15+N15)))</f>
        <v>250000</v>
      </c>
      <c r="R15" s="265"/>
      <c r="S15" s="142"/>
      <c r="U15" s="95"/>
      <c r="AC15" s="31"/>
    </row>
    <row r="16" spans="2:29" s="10" customFormat="1" ht="19.350000000000001" customHeight="1">
      <c r="B16" s="269"/>
      <c r="C16" s="44"/>
      <c r="D16" s="266" t="s">
        <v>25</v>
      </c>
      <c r="E16" s="267"/>
      <c r="F16" s="88" t="str">
        <f t="shared" ref="F16:F18" si="3">IF(AND(H16=0,I16=0,K16=0,N16=0),"","式")</f>
        <v/>
      </c>
      <c r="G16" s="126"/>
      <c r="H16" s="98"/>
      <c r="I16" s="89"/>
      <c r="J16" s="116"/>
      <c r="K16" s="299"/>
      <c r="L16" s="317"/>
      <c r="M16" s="113"/>
      <c r="N16" s="305"/>
      <c r="O16" s="306"/>
      <c r="P16" s="123" t="str">
        <f t="shared" ref="P16:P24" si="4">IF(AND(J16="",M16=""),"",J16+M16)</f>
        <v/>
      </c>
      <c r="Q16" s="299" t="str">
        <f t="shared" ref="Q16:Q18" si="5">IF(AND(K16="",N16=""),"",IF(AND(K16=0,N16=""),0,IF(AND(K16="",N16=0),0,K16+N16)))</f>
        <v/>
      </c>
      <c r="R16" s="300"/>
      <c r="S16" s="142"/>
      <c r="U16" s="95"/>
      <c r="AC16" s="31"/>
    </row>
    <row r="17" spans="2:29" s="10" customFormat="1" ht="19.350000000000001" customHeight="1">
      <c r="B17" s="269"/>
      <c r="C17" s="44"/>
      <c r="D17" s="266" t="s">
        <v>43</v>
      </c>
      <c r="E17" s="267"/>
      <c r="F17" s="88" t="str">
        <f t="shared" si="3"/>
        <v/>
      </c>
      <c r="G17" s="126"/>
      <c r="H17" s="99"/>
      <c r="I17" s="89"/>
      <c r="J17" s="116"/>
      <c r="K17" s="303"/>
      <c r="L17" s="304"/>
      <c r="M17" s="113"/>
      <c r="N17" s="305"/>
      <c r="O17" s="306"/>
      <c r="P17" s="123" t="str">
        <f t="shared" si="4"/>
        <v/>
      </c>
      <c r="Q17" s="303" t="str">
        <f t="shared" si="5"/>
        <v/>
      </c>
      <c r="R17" s="307"/>
      <c r="S17" s="142"/>
      <c r="U17" s="104"/>
      <c r="AC17" s="31"/>
    </row>
    <row r="18" spans="2:29" s="10" customFormat="1" ht="19.350000000000001" customHeight="1">
      <c r="B18" s="269"/>
      <c r="C18" s="54"/>
      <c r="D18" s="308" t="s">
        <v>29</v>
      </c>
      <c r="E18" s="309"/>
      <c r="F18" s="90" t="str">
        <f t="shared" si="3"/>
        <v/>
      </c>
      <c r="G18" s="127"/>
      <c r="H18" s="100"/>
      <c r="I18" s="107"/>
      <c r="J18" s="114"/>
      <c r="K18" s="310"/>
      <c r="L18" s="311"/>
      <c r="M18" s="114"/>
      <c r="N18" s="312"/>
      <c r="O18" s="313"/>
      <c r="P18" s="118" t="str">
        <f t="shared" si="4"/>
        <v/>
      </c>
      <c r="Q18" s="254" t="str">
        <f t="shared" si="5"/>
        <v/>
      </c>
      <c r="R18" s="255"/>
      <c r="S18" s="142"/>
      <c r="U18" s="52"/>
      <c r="AC18" s="31"/>
    </row>
    <row r="19" spans="2:29" s="10" customFormat="1" ht="19.350000000000001" customHeight="1">
      <c r="B19" s="269"/>
      <c r="C19" s="256" t="s">
        <v>40</v>
      </c>
      <c r="D19" s="257"/>
      <c r="E19" s="258"/>
      <c r="F19" s="85"/>
      <c r="G19" s="124"/>
      <c r="H19" s="81"/>
      <c r="I19" s="72"/>
      <c r="J19" s="111"/>
      <c r="K19" s="259">
        <f>SUM(K20:K23)</f>
        <v>0</v>
      </c>
      <c r="L19" s="260">
        <f t="shared" ref="L19" si="6">IF(ISBLANK($C$14),"",(SUM(L20:L22)))</f>
        <v>0</v>
      </c>
      <c r="M19" s="111"/>
      <c r="N19" s="259">
        <f>SUM(N20:N22)</f>
        <v>25000</v>
      </c>
      <c r="O19" s="260">
        <f t="shared" ref="O19" si="7">IF(ISBLANK($C$14),"",(SUM(O20:O22)))</f>
        <v>0</v>
      </c>
      <c r="P19" s="117" t="str">
        <f t="shared" si="4"/>
        <v/>
      </c>
      <c r="Q19" s="259">
        <f>SUM(Q20:Q23)</f>
        <v>25000</v>
      </c>
      <c r="R19" s="261">
        <f t="shared" ref="R19" si="8">IF(ISBLANK($C$14),"",(SUM(R20:R22)))</f>
        <v>0</v>
      </c>
      <c r="S19" s="142"/>
      <c r="U19" s="52"/>
      <c r="AC19" s="31"/>
    </row>
    <row r="20" spans="2:29" ht="19.350000000000001" customHeight="1">
      <c r="B20" s="269"/>
      <c r="C20" s="53"/>
      <c r="D20" s="77" t="s">
        <v>22</v>
      </c>
      <c r="E20" s="78"/>
      <c r="F20" s="86" t="str">
        <f>IF(AND(H20=0,I20="",J20="",P20=""),"","式")</f>
        <v/>
      </c>
      <c r="G20" s="125" t="str">
        <f>IF(F20="式",1,"")</f>
        <v/>
      </c>
      <c r="H20" s="82"/>
      <c r="I20" s="87"/>
      <c r="J20" s="108"/>
      <c r="K20" s="262"/>
      <c r="L20" s="263"/>
      <c r="M20" s="108"/>
      <c r="N20" s="262">
        <f t="shared" ref="N20:O20" si="9">IF(N15="","",ROUND(N15*0.1,0))</f>
        <v>25000</v>
      </c>
      <c r="O20" s="263" t="str">
        <f t="shared" si="9"/>
        <v/>
      </c>
      <c r="P20" s="119" t="str">
        <f t="shared" si="4"/>
        <v/>
      </c>
      <c r="Q20" s="264">
        <f>IF(K20="",N20,IF(N20="",K20,K20+N20))</f>
        <v>25000</v>
      </c>
      <c r="R20" s="265"/>
      <c r="S20" s="142"/>
      <c r="U20" s="104"/>
      <c r="AC20" s="31"/>
    </row>
    <row r="21" spans="2:29" ht="19.350000000000001" customHeight="1">
      <c r="B21" s="269"/>
      <c r="C21" s="44"/>
      <c r="D21" s="75" t="s">
        <v>23</v>
      </c>
      <c r="E21" s="76"/>
      <c r="F21" s="88" t="str">
        <f>IF(AND(H21=0,I21="",J21="",P21=""),"","式")</f>
        <v/>
      </c>
      <c r="G21" s="126" t="str">
        <f>IF(F21="式",1,"")</f>
        <v/>
      </c>
      <c r="H21" s="83"/>
      <c r="I21" s="89"/>
      <c r="J21" s="108"/>
      <c r="K21" s="297"/>
      <c r="L21" s="298"/>
      <c r="M21" s="108"/>
      <c r="N21" s="297" t="str">
        <f t="shared" ref="N21:O21" si="10">IF(N16="","",ROUND(N16*0.08,0))</f>
        <v/>
      </c>
      <c r="O21" s="298" t="str">
        <f t="shared" si="10"/>
        <v/>
      </c>
      <c r="P21" s="119" t="str">
        <f t="shared" si="4"/>
        <v/>
      </c>
      <c r="Q21" s="299" t="str">
        <f t="shared" ref="Q21" si="11">IF(K21="",N21,IF(N21="",K21,K21+N21))</f>
        <v/>
      </c>
      <c r="R21" s="300"/>
      <c r="S21" s="142"/>
      <c r="U21" s="104"/>
      <c r="AC21" s="31"/>
    </row>
    <row r="22" spans="2:29" ht="19.350000000000001" customHeight="1">
      <c r="B22" s="269"/>
      <c r="C22" s="45"/>
      <c r="D22" s="308" t="s">
        <v>29</v>
      </c>
      <c r="E22" s="309"/>
      <c r="F22" s="90" t="str">
        <f>IF(AND(H22=0,I22="",J22="",P22=""),"","式")</f>
        <v/>
      </c>
      <c r="G22" s="127"/>
      <c r="H22" s="84"/>
      <c r="I22" s="107"/>
      <c r="J22" s="109"/>
      <c r="K22" s="301"/>
      <c r="L22" s="302"/>
      <c r="M22" s="109"/>
      <c r="N22" s="252"/>
      <c r="O22" s="253"/>
      <c r="P22" s="120" t="str">
        <f t="shared" si="4"/>
        <v/>
      </c>
      <c r="Q22" s="254" t="str">
        <f>IF(AND(K22="",N22=""),"",IF(K22="",N22,IF(N22="",K22,K22+N22)))</f>
        <v/>
      </c>
      <c r="R22" s="255"/>
      <c r="S22" s="142"/>
      <c r="U22" s="104"/>
      <c r="AC22" s="31"/>
    </row>
    <row r="23" spans="2:29" ht="19.350000000000001" customHeight="1">
      <c r="B23" s="269"/>
      <c r="C23" s="169"/>
      <c r="D23" s="170" t="s">
        <v>41</v>
      </c>
      <c r="E23" s="171"/>
      <c r="F23" s="172" t="str">
        <f>IF(M23="","","㍑")</f>
        <v/>
      </c>
      <c r="G23" s="173"/>
      <c r="H23" s="174"/>
      <c r="I23" s="175"/>
      <c r="J23" s="176"/>
      <c r="K23" s="285"/>
      <c r="L23" s="286"/>
      <c r="M23" s="178"/>
      <c r="N23" s="287"/>
      <c r="O23" s="288"/>
      <c r="P23" s="177" t="str">
        <f t="shared" si="4"/>
        <v/>
      </c>
      <c r="Q23" s="289" t="str">
        <f>IF(AND(K23="",N23=""),"",IF(K23="",N23,IF(N23="",K23,K23+N23)))</f>
        <v/>
      </c>
      <c r="R23" s="290"/>
      <c r="S23" s="142"/>
      <c r="U23" s="104"/>
      <c r="AC23" s="31"/>
    </row>
    <row r="24" spans="2:29" ht="19.350000000000001" customHeight="1">
      <c r="B24" s="269"/>
      <c r="C24" s="162"/>
      <c r="D24" s="242" t="s">
        <v>29</v>
      </c>
      <c r="E24" s="243"/>
      <c r="F24" s="163" t="str">
        <f>IF(AND(H24=0,I24="",J24="",P24=""),"","式")</f>
        <v/>
      </c>
      <c r="G24" s="164"/>
      <c r="H24" s="165"/>
      <c r="I24" s="166"/>
      <c r="J24" s="167"/>
      <c r="K24" s="244"/>
      <c r="L24" s="245"/>
      <c r="M24" s="167"/>
      <c r="N24" s="246"/>
      <c r="O24" s="247"/>
      <c r="P24" s="168" t="str">
        <f t="shared" si="4"/>
        <v/>
      </c>
      <c r="Q24" s="248" t="str">
        <f>IF(AND(K24="",N24=""),"",IF(K24="",N24,IF(N24="",K24,K24+N24)))</f>
        <v/>
      </c>
      <c r="R24" s="249"/>
      <c r="S24" s="142"/>
      <c r="U24" s="104"/>
      <c r="AC24" s="31"/>
    </row>
    <row r="25" spans="2:29" ht="19.350000000000001" customHeight="1" thickBot="1">
      <c r="B25" s="270"/>
      <c r="C25" s="291" t="s">
        <v>24</v>
      </c>
      <c r="D25" s="292"/>
      <c r="E25" s="293"/>
      <c r="F25" s="46"/>
      <c r="G25" s="128"/>
      <c r="H25" s="47"/>
      <c r="I25" s="48"/>
      <c r="J25" s="110"/>
      <c r="K25" s="294">
        <f>SUM(K14,K19)</f>
        <v>0</v>
      </c>
      <c r="L25" s="295">
        <f t="shared" ref="L25" si="12">IF(ISBLANK($C$14),"",SUM(L14,L19))</f>
        <v>0</v>
      </c>
      <c r="M25" s="110"/>
      <c r="N25" s="294">
        <f>SUM(N14,N19,N23,N24)</f>
        <v>275000</v>
      </c>
      <c r="O25" s="295">
        <f t="shared" ref="O25" si="13">IF(ISBLANK($C$14),"",SUM(O14,O19))</f>
        <v>0</v>
      </c>
      <c r="P25" s="121"/>
      <c r="Q25" s="294">
        <f>SUM(Q14,Q19)</f>
        <v>275000</v>
      </c>
      <c r="R25" s="296">
        <f t="shared" ref="R25" si="14">IF(ISBLANK($C$14),"",SUM(R14,R19))</f>
        <v>0</v>
      </c>
      <c r="S25" s="143"/>
      <c r="U25" s="4"/>
      <c r="AC25" s="31"/>
    </row>
    <row r="26" spans="2:29" ht="6.95" customHeight="1">
      <c r="B26" s="26"/>
      <c r="C26" s="27"/>
      <c r="D26" s="26"/>
      <c r="E26" s="28"/>
      <c r="F26" s="29"/>
      <c r="G26" s="30"/>
      <c r="H26" s="31"/>
      <c r="I26" s="31"/>
      <c r="J26" s="31"/>
      <c r="K26" s="31"/>
      <c r="L26" s="31"/>
      <c r="M26" s="31"/>
      <c r="N26" s="31"/>
      <c r="O26" s="31"/>
      <c r="P26" s="31"/>
      <c r="Q26" s="31"/>
      <c r="R26" s="31"/>
      <c r="S26" s="31"/>
      <c r="W26" s="55"/>
    </row>
    <row r="27" spans="2:29" ht="13.5" customHeight="1">
      <c r="B27" s="324" t="s">
        <v>55</v>
      </c>
      <c r="C27" s="326" t="s">
        <v>56</v>
      </c>
      <c r="D27" s="147"/>
      <c r="E27" s="148"/>
      <c r="F27" s="149"/>
      <c r="G27" s="150"/>
      <c r="H27" s="151"/>
      <c r="I27" s="328" t="s">
        <v>57</v>
      </c>
      <c r="J27" s="152"/>
      <c r="K27" s="31"/>
      <c r="L27" s="31"/>
      <c r="M27" s="31"/>
      <c r="N27" s="31"/>
      <c r="O27" s="31"/>
      <c r="P27" s="31"/>
      <c r="Q27" s="330" t="s">
        <v>58</v>
      </c>
      <c r="R27" s="331"/>
      <c r="S27" s="31"/>
      <c r="W27" s="55"/>
    </row>
    <row r="28" spans="2:29" ht="20.25" customHeight="1">
      <c r="B28" s="325"/>
      <c r="C28" s="327"/>
      <c r="D28" s="153"/>
      <c r="E28" s="154"/>
      <c r="F28" s="155"/>
      <c r="G28" s="156"/>
      <c r="H28" s="157"/>
      <c r="I28" s="329"/>
      <c r="J28" s="158"/>
      <c r="K28" s="31"/>
      <c r="L28" s="31"/>
      <c r="M28" s="31"/>
      <c r="N28" s="31"/>
      <c r="O28" s="31"/>
      <c r="P28" s="31"/>
      <c r="Q28" s="159" t="s">
        <v>59</v>
      </c>
      <c r="R28" s="160"/>
      <c r="S28" s="31"/>
      <c r="W28" s="55"/>
    </row>
    <row r="29" spans="2:29" ht="13.5">
      <c r="B29" s="28"/>
      <c r="C29" s="133"/>
      <c r="D29" s="28"/>
      <c r="F29" s="29"/>
      <c r="G29" s="30"/>
      <c r="H29" s="31"/>
      <c r="I29" s="31"/>
      <c r="J29" s="31"/>
      <c r="K29" s="31"/>
      <c r="L29" s="31"/>
      <c r="M29" s="31"/>
      <c r="N29" s="31"/>
      <c r="O29" s="31"/>
      <c r="P29" s="31"/>
      <c r="Q29" s="31"/>
      <c r="R29" s="31"/>
      <c r="S29" s="31"/>
      <c r="W29" s="55"/>
    </row>
    <row r="30" spans="2:29" ht="14.25" thickBot="1">
      <c r="C30" s="129" t="s">
        <v>53</v>
      </c>
      <c r="W30" s="55"/>
    </row>
    <row r="31" spans="2:29" s="10" customFormat="1" ht="13.5">
      <c r="B31" s="33"/>
      <c r="C31" s="133" t="s">
        <v>66</v>
      </c>
      <c r="D31" s="33"/>
      <c r="E31" s="33"/>
      <c r="F31" s="34"/>
      <c r="G31" s="34"/>
      <c r="H31" s="34"/>
      <c r="I31" s="34"/>
      <c r="J31" s="34"/>
      <c r="K31" s="34"/>
      <c r="L31" s="34"/>
      <c r="M31" s="34"/>
      <c r="N31" s="34"/>
      <c r="O31" s="34"/>
      <c r="P31" s="34"/>
      <c r="Q31" s="34"/>
      <c r="R31" s="34"/>
      <c r="S31" s="34"/>
      <c r="T31" s="34"/>
      <c r="U31" s="67" t="s">
        <v>80</v>
      </c>
      <c r="V31" s="15" t="s">
        <v>31</v>
      </c>
      <c r="W31" s="71" t="s">
        <v>30</v>
      </c>
      <c r="X31" s="51"/>
      <c r="Y31" s="79" t="s">
        <v>11</v>
      </c>
      <c r="Z31" s="79" t="s">
        <v>42</v>
      </c>
      <c r="AA31" s="51"/>
    </row>
    <row r="32" spans="2:29" ht="18" customHeight="1" thickBot="1">
      <c r="B32" s="42"/>
      <c r="C32" s="135" t="s">
        <v>61</v>
      </c>
      <c r="D32" s="42"/>
      <c r="E32" s="34"/>
      <c r="F32" s="35"/>
      <c r="G32" s="34"/>
      <c r="H32" s="34"/>
      <c r="I32" s="34"/>
      <c r="J32" s="34"/>
      <c r="K32" s="34"/>
      <c r="L32" s="34"/>
      <c r="M32" s="36"/>
      <c r="N32" s="36"/>
      <c r="O32" s="36"/>
      <c r="P32" s="36"/>
      <c r="Q32" s="36"/>
      <c r="R32" s="12"/>
      <c r="S32" s="12"/>
      <c r="T32" s="34"/>
      <c r="U32" s="68">
        <v>45214</v>
      </c>
      <c r="V32" s="15" t="s">
        <v>32</v>
      </c>
      <c r="W32" s="56" t="s">
        <v>67</v>
      </c>
      <c r="X32" s="28"/>
      <c r="Y32" s="239" t="s">
        <v>35</v>
      </c>
      <c r="Z32" s="79" t="s">
        <v>41</v>
      </c>
      <c r="AA32" s="28"/>
    </row>
    <row r="33" spans="2:27" ht="18" customHeight="1">
      <c r="B33" s="15"/>
      <c r="C33" s="129" t="s">
        <v>62</v>
      </c>
      <c r="D33" s="15"/>
      <c r="E33" s="15"/>
      <c r="F33" s="15"/>
      <c r="G33" s="15"/>
      <c r="H33" s="15"/>
      <c r="I33" s="15"/>
      <c r="J33" s="15"/>
      <c r="K33" s="15"/>
      <c r="L33" s="37"/>
      <c r="M33" s="37"/>
      <c r="N33" s="37"/>
      <c r="O33" s="37"/>
      <c r="T33" s="10"/>
      <c r="U33" s="69">
        <f>EDATE(U32,1)</f>
        <v>45245</v>
      </c>
      <c r="W33" s="56" t="s">
        <v>68</v>
      </c>
      <c r="X33" s="28"/>
      <c r="Y33" s="239" t="s">
        <v>36</v>
      </c>
      <c r="Z33" s="79" t="s">
        <v>26</v>
      </c>
      <c r="AA33" s="28"/>
    </row>
    <row r="34" spans="2:27" ht="18" customHeight="1">
      <c r="B34" s="15"/>
      <c r="C34" s="32"/>
      <c r="D34" s="15"/>
      <c r="E34" s="15"/>
      <c r="F34" s="15"/>
      <c r="G34" s="15"/>
      <c r="H34" s="15"/>
      <c r="I34" s="15"/>
      <c r="J34" s="15"/>
      <c r="K34" s="15"/>
      <c r="L34" s="37"/>
      <c r="M34" s="37"/>
      <c r="N34" s="37"/>
      <c r="O34" s="37"/>
      <c r="T34" s="10"/>
      <c r="U34" s="70">
        <f t="shared" ref="U34:U42" si="15">EDATE(U33,1)</f>
        <v>45275</v>
      </c>
      <c r="W34" s="56" t="s">
        <v>69</v>
      </c>
      <c r="X34" s="28"/>
      <c r="Y34" s="239" t="s">
        <v>37</v>
      </c>
      <c r="Z34" s="79"/>
      <c r="AA34" s="28"/>
    </row>
    <row r="35" spans="2:27" ht="18" customHeight="1">
      <c r="B35" s="15"/>
      <c r="C35" s="129" t="s">
        <v>50</v>
      </c>
      <c r="D35" s="15"/>
      <c r="E35" s="15"/>
      <c r="F35" s="15"/>
      <c r="G35" s="15"/>
      <c r="H35" s="15"/>
      <c r="I35" s="15"/>
      <c r="J35" s="15"/>
      <c r="K35" s="15"/>
      <c r="L35" s="37"/>
      <c r="M35" s="37"/>
      <c r="N35" s="37"/>
      <c r="O35" s="37"/>
      <c r="T35" s="10"/>
      <c r="U35" s="70">
        <f t="shared" si="15"/>
        <v>45306</v>
      </c>
      <c r="V35" s="10"/>
      <c r="W35" s="56" t="s">
        <v>70</v>
      </c>
      <c r="X35" s="28"/>
      <c r="Y35" s="239" t="s">
        <v>39</v>
      </c>
      <c r="AA35" s="28"/>
    </row>
    <row r="36" spans="2:27" ht="18" customHeight="1">
      <c r="B36" s="15"/>
      <c r="C36" s="15" t="s">
        <v>51</v>
      </c>
      <c r="D36" s="15"/>
      <c r="E36" s="15"/>
      <c r="F36" s="15"/>
      <c r="G36" s="15"/>
      <c r="H36" s="15"/>
      <c r="I36" s="15"/>
      <c r="J36" s="15"/>
      <c r="K36" s="15"/>
      <c r="L36" s="37"/>
      <c r="M36" s="37"/>
      <c r="N36" s="37"/>
      <c r="O36" s="37"/>
      <c r="T36" s="10"/>
      <c r="U36" s="70">
        <f t="shared" si="15"/>
        <v>45337</v>
      </c>
      <c r="W36" s="56" t="s">
        <v>71</v>
      </c>
      <c r="Y36" s="239" t="s">
        <v>171</v>
      </c>
      <c r="Z36" s="10"/>
    </row>
    <row r="37" spans="2:27" ht="18" customHeight="1">
      <c r="B37" s="15"/>
      <c r="C37" s="134" t="s">
        <v>49</v>
      </c>
      <c r="D37" s="15"/>
      <c r="E37" s="15"/>
      <c r="F37" s="15"/>
      <c r="G37" s="15"/>
      <c r="H37" s="15"/>
      <c r="I37" s="15"/>
      <c r="J37" s="15"/>
      <c r="K37" s="15"/>
      <c r="L37" s="37"/>
      <c r="M37" s="37"/>
      <c r="N37" s="37"/>
      <c r="O37" s="37"/>
      <c r="T37" s="10"/>
      <c r="U37" s="70">
        <f t="shared" si="15"/>
        <v>45366</v>
      </c>
      <c r="W37" s="56" t="s">
        <v>72</v>
      </c>
      <c r="Y37" s="239" t="s">
        <v>172</v>
      </c>
    </row>
    <row r="38" spans="2:27" ht="18" customHeight="1">
      <c r="B38" s="15"/>
      <c r="C38" s="15"/>
      <c r="D38" s="15"/>
      <c r="E38" s="15"/>
      <c r="F38" s="15"/>
      <c r="G38" s="15"/>
      <c r="H38" s="15"/>
      <c r="I38" s="15"/>
      <c r="J38" s="15"/>
      <c r="K38" s="15"/>
      <c r="L38" s="37"/>
      <c r="M38" s="37"/>
      <c r="N38" s="37"/>
      <c r="O38" s="37"/>
      <c r="T38" s="10"/>
      <c r="U38" s="70">
        <f t="shared" si="15"/>
        <v>45397</v>
      </c>
      <c r="V38" s="1" t="s">
        <v>34</v>
      </c>
      <c r="W38" s="56" t="s">
        <v>73</v>
      </c>
      <c r="Y38" s="239"/>
    </row>
    <row r="39" spans="2:27" ht="18" customHeight="1">
      <c r="B39" s="15"/>
      <c r="C39" s="15"/>
      <c r="D39" s="15"/>
      <c r="E39" s="15"/>
      <c r="F39" s="15"/>
      <c r="G39" s="15"/>
      <c r="H39" s="15"/>
      <c r="I39" s="38"/>
      <c r="J39" s="38"/>
      <c r="K39" s="38"/>
      <c r="L39" s="37"/>
      <c r="M39" s="37"/>
      <c r="N39" s="37"/>
      <c r="O39" s="37"/>
      <c r="U39" s="70">
        <f t="shared" si="15"/>
        <v>45427</v>
      </c>
      <c r="W39" s="56" t="s">
        <v>74</v>
      </c>
      <c r="Y39" s="239"/>
    </row>
    <row r="40" spans="2:27" ht="18" customHeight="1">
      <c r="B40" s="15"/>
      <c r="C40" s="26"/>
      <c r="D40" s="15"/>
      <c r="E40" s="15"/>
      <c r="F40" s="15"/>
      <c r="G40" s="15"/>
      <c r="H40" s="15"/>
      <c r="I40" s="15"/>
      <c r="J40" s="15"/>
      <c r="K40" s="15"/>
      <c r="L40" s="37"/>
      <c r="M40" s="37"/>
      <c r="N40" s="37"/>
      <c r="O40" s="37"/>
      <c r="T40" s="10"/>
      <c r="U40" s="70">
        <f t="shared" si="15"/>
        <v>45458</v>
      </c>
      <c r="W40" s="56" t="s">
        <v>75</v>
      </c>
      <c r="Y40" s="239" t="s">
        <v>38</v>
      </c>
    </row>
    <row r="41" spans="2:27" s="10" customFormat="1" ht="18" customHeight="1">
      <c r="B41" s="26"/>
      <c r="C41" s="26"/>
      <c r="D41" s="26"/>
      <c r="E41" s="12"/>
      <c r="F41" s="12"/>
      <c r="G41" s="12"/>
      <c r="H41" s="12"/>
      <c r="I41" s="12"/>
      <c r="J41" s="12"/>
      <c r="K41" s="12"/>
      <c r="L41" s="36"/>
      <c r="M41" s="36"/>
      <c r="N41" s="36"/>
      <c r="O41" s="36"/>
      <c r="R41" s="39"/>
      <c r="S41" s="39"/>
      <c r="T41" s="39"/>
      <c r="U41" s="70">
        <f t="shared" si="15"/>
        <v>45488</v>
      </c>
      <c r="V41" s="1"/>
      <c r="W41" s="56" t="s">
        <v>76</v>
      </c>
      <c r="X41" s="1"/>
      <c r="Y41" s="1"/>
      <c r="Z41" s="1"/>
      <c r="AA41" s="1"/>
    </row>
    <row r="42" spans="2:27" ht="18" customHeight="1">
      <c r="B42" s="26"/>
      <c r="C42" s="15"/>
      <c r="D42" s="26"/>
      <c r="E42" s="15"/>
      <c r="F42" s="15"/>
      <c r="G42" s="15"/>
      <c r="H42" s="15"/>
      <c r="I42" s="15"/>
      <c r="J42" s="15"/>
      <c r="K42" s="15"/>
      <c r="L42" s="37"/>
      <c r="M42" s="37"/>
      <c r="N42" s="37"/>
      <c r="O42" s="37"/>
      <c r="U42" s="70">
        <f t="shared" si="15"/>
        <v>45519</v>
      </c>
      <c r="W42" s="56" t="s">
        <v>77</v>
      </c>
    </row>
    <row r="43" spans="2:27" ht="15.95" customHeight="1">
      <c r="B43" s="15"/>
      <c r="C43" s="15"/>
      <c r="D43" s="15"/>
      <c r="E43" s="15"/>
      <c r="F43" s="15"/>
      <c r="G43" s="15"/>
      <c r="H43" s="15"/>
      <c r="I43" s="15"/>
      <c r="J43" s="15"/>
      <c r="K43" s="15"/>
      <c r="L43" s="15"/>
      <c r="M43" s="15"/>
      <c r="N43" s="15"/>
      <c r="O43" s="15"/>
      <c r="U43" s="70">
        <f>EDATE(U42,1)+5</f>
        <v>45555</v>
      </c>
      <c r="W43" s="56" t="s">
        <v>78</v>
      </c>
    </row>
    <row r="44" spans="2:27" ht="15.95" customHeight="1">
      <c r="B44" s="15"/>
      <c r="C44" s="15"/>
      <c r="D44" s="15"/>
      <c r="E44" s="15"/>
      <c r="F44" s="15"/>
      <c r="G44" s="15"/>
      <c r="H44" s="15"/>
      <c r="I44" s="15"/>
      <c r="J44" s="15"/>
      <c r="K44" s="15"/>
      <c r="L44" s="15"/>
      <c r="M44" s="15"/>
      <c r="N44" s="15"/>
      <c r="O44" s="15"/>
      <c r="U44" s="10"/>
      <c r="W44" s="56" t="s">
        <v>79</v>
      </c>
    </row>
    <row r="45" spans="2:27" ht="15.95" customHeight="1">
      <c r="B45" s="15"/>
      <c r="C45" s="26"/>
      <c r="D45" s="15"/>
      <c r="E45" s="15"/>
      <c r="F45" s="15"/>
      <c r="G45" s="15"/>
      <c r="H45" s="15"/>
      <c r="I45" s="15"/>
      <c r="J45" s="15"/>
      <c r="K45" s="15"/>
      <c r="L45" s="15"/>
      <c r="M45" s="15"/>
      <c r="N45" s="15"/>
      <c r="O45" s="15"/>
      <c r="U45" s="43"/>
      <c r="V45" s="10"/>
      <c r="W45" s="56"/>
      <c r="X45" s="10"/>
      <c r="Y45" s="10"/>
      <c r="Z45" s="10"/>
      <c r="AA45" s="10"/>
    </row>
    <row r="46" spans="2:27" ht="15.95" customHeight="1">
      <c r="C46" s="15"/>
      <c r="W46" s="56"/>
    </row>
    <row r="47" spans="2:27" ht="20.100000000000001" customHeight="1">
      <c r="B47" s="15"/>
      <c r="C47" s="15"/>
      <c r="D47" s="15"/>
      <c r="E47" s="15"/>
      <c r="F47" s="15"/>
      <c r="G47" s="15"/>
      <c r="H47" s="15"/>
      <c r="I47" s="15"/>
      <c r="J47" s="15"/>
      <c r="K47" s="15"/>
      <c r="L47" s="15"/>
      <c r="M47" s="15"/>
      <c r="N47" s="15"/>
      <c r="O47" s="15"/>
      <c r="W47" s="56"/>
    </row>
    <row r="48" spans="2:27" ht="20.100000000000001" customHeight="1">
      <c r="C48" s="15"/>
      <c r="W48" s="56" t="s">
        <v>56</v>
      </c>
    </row>
    <row r="49" spans="3:3" ht="20.100000000000001" customHeight="1"/>
    <row r="50" spans="3:3" ht="20.100000000000001" customHeight="1">
      <c r="C50" s="15"/>
    </row>
    <row r="51" spans="3:3" ht="20.100000000000001" customHeight="1"/>
    <row r="52" spans="3:3" ht="20.100000000000001" customHeight="1"/>
    <row r="53" spans="3:3" ht="20.100000000000001" customHeight="1"/>
    <row r="54" spans="3:3" ht="20.100000000000001" customHeight="1"/>
    <row r="55" spans="3:3" ht="20.100000000000001" customHeight="1"/>
    <row r="56" spans="3:3" ht="20.100000000000001" customHeight="1"/>
    <row r="57" spans="3:3" ht="20.100000000000001" customHeight="1"/>
    <row r="58" spans="3:3" ht="20.100000000000001" customHeight="1"/>
    <row r="59" spans="3:3" ht="20.100000000000001" customHeight="1"/>
    <row r="60" spans="3:3" ht="20.100000000000001" customHeight="1"/>
    <row r="61" spans="3:3" ht="20.100000000000001" customHeight="1"/>
  </sheetData>
  <mergeCells count="70">
    <mergeCell ref="B1:R1"/>
    <mergeCell ref="N2:R2"/>
    <mergeCell ref="B3:D3"/>
    <mergeCell ref="N3:R3"/>
    <mergeCell ref="H4:J5"/>
    <mergeCell ref="M4:M5"/>
    <mergeCell ref="N4:Q4"/>
    <mergeCell ref="R4:R5"/>
    <mergeCell ref="N5:Q5"/>
    <mergeCell ref="D6:F6"/>
    <mergeCell ref="M6:N6"/>
    <mergeCell ref="O6:R6"/>
    <mergeCell ref="H8:J9"/>
    <mergeCell ref="M8:N8"/>
    <mergeCell ref="K13:L13"/>
    <mergeCell ref="N13:O13"/>
    <mergeCell ref="Q13:R13"/>
    <mergeCell ref="K14:L14"/>
    <mergeCell ref="N14:O14"/>
    <mergeCell ref="Q14:R14"/>
    <mergeCell ref="D15:E15"/>
    <mergeCell ref="K15:L15"/>
    <mergeCell ref="N15:O15"/>
    <mergeCell ref="Q15:R15"/>
    <mergeCell ref="D16:E16"/>
    <mergeCell ref="K16:L16"/>
    <mergeCell ref="N16:O16"/>
    <mergeCell ref="Q16:R16"/>
    <mergeCell ref="D17:E17"/>
    <mergeCell ref="K17:L17"/>
    <mergeCell ref="N17:O17"/>
    <mergeCell ref="Q17:R17"/>
    <mergeCell ref="D18:E18"/>
    <mergeCell ref="K18:L18"/>
    <mergeCell ref="N18:O18"/>
    <mergeCell ref="Q18:R18"/>
    <mergeCell ref="C19:E19"/>
    <mergeCell ref="K19:L19"/>
    <mergeCell ref="N19:O19"/>
    <mergeCell ref="Q19:R19"/>
    <mergeCell ref="K20:L20"/>
    <mergeCell ref="N20:O20"/>
    <mergeCell ref="Q20:R20"/>
    <mergeCell ref="D24:E24"/>
    <mergeCell ref="K24:L24"/>
    <mergeCell ref="N24:O24"/>
    <mergeCell ref="Q24:R24"/>
    <mergeCell ref="K21:L21"/>
    <mergeCell ref="N21:O21"/>
    <mergeCell ref="Q21:R21"/>
    <mergeCell ref="D22:E22"/>
    <mergeCell ref="K22:L22"/>
    <mergeCell ref="N22:O22"/>
    <mergeCell ref="Q22:R22"/>
    <mergeCell ref="C25:E25"/>
    <mergeCell ref="K25:L25"/>
    <mergeCell ref="N25:O25"/>
    <mergeCell ref="Q25:R25"/>
    <mergeCell ref="B27:B28"/>
    <mergeCell ref="C27:C28"/>
    <mergeCell ref="I27:I28"/>
    <mergeCell ref="Q27:R27"/>
    <mergeCell ref="B12:B25"/>
    <mergeCell ref="C12:E13"/>
    <mergeCell ref="F12:F13"/>
    <mergeCell ref="G12:I12"/>
    <mergeCell ref="J12:R12"/>
    <mergeCell ref="K23:L23"/>
    <mergeCell ref="N23:O23"/>
    <mergeCell ref="Q23:R23"/>
  </mergeCells>
  <phoneticPr fontId="2"/>
  <conditionalFormatting sqref="G14:G25">
    <cfRule type="expression" dxfId="9" priority="1">
      <formula>MOD($G14,1)=0</formula>
    </cfRule>
  </conditionalFormatting>
  <conditionalFormatting sqref="H14:H24">
    <cfRule type="expression" dxfId="8" priority="5">
      <formula>MOD($H14,1)=0</formula>
    </cfRule>
  </conditionalFormatting>
  <conditionalFormatting sqref="J14:J25">
    <cfRule type="expression" dxfId="7" priority="4">
      <formula>MOD($J14,1)=0</formula>
    </cfRule>
  </conditionalFormatting>
  <conditionalFormatting sqref="M14:M25">
    <cfRule type="expression" dxfId="6" priority="3">
      <formula>MOD($M14,1)=0</formula>
    </cfRule>
  </conditionalFormatting>
  <conditionalFormatting sqref="P14:P25">
    <cfRule type="expression" dxfId="5" priority="2">
      <formula>MOD($P14,1)=0</formula>
    </cfRule>
  </conditionalFormatting>
  <dataValidations count="4">
    <dataValidation type="list" allowBlank="1" showInputMessage="1" sqref="F15:F18 F20:F24" xr:uid="{54021480-2198-4AE8-AC36-AA09BB284DE2}">
      <formula1>"人,㍑,ｍ,m3,m2,日,式,台/日,半日,ｋｇ,ｔ,ｈ,袋,個,箇所,枚,台,本,ｾｯﾄ,回,枚,月,組,基,巻,時間,段,箱,丁,空m3,掛m2,cm,mm"</formula1>
    </dataValidation>
    <dataValidation type="list" allowBlank="1" showInputMessage="1" showErrorMessage="1" sqref="B3:D3" xr:uid="{5FA2F320-72E9-4033-935F-835D74F00F15}">
      <formula1>$W$31:$W$46</formula1>
    </dataValidation>
    <dataValidation type="list" allowBlank="1" showInputMessage="1" showErrorMessage="1" prompt="・請求月を_x000a_ ﾄﾞﾛｯﾌﾟﾀﾞｳﾝで_x000a_ 選択して下さい" sqref="D6:F6" xr:uid="{58B33B00-1A11-441D-8CCD-58186176C8C2}">
      <formula1>$U$32:$U$43</formula1>
    </dataValidation>
    <dataValidation type="list" allowBlank="1" showInputMessage="1" prompt="・請求項目を_x000a_ﾄﾞﾛｯﾌﾟﾀﾞｳﾝで_x000a_ 選択して下さい" sqref="C14" xr:uid="{F74AF1D1-76E5-4453-981D-EA7F7CC2A5BE}">
      <formula1>$Y$32:$Y$36</formula1>
    </dataValidation>
  </dataValidations>
  <printOptions horizontalCentered="1"/>
  <pageMargins left="0.6692913385826772" right="0.19685039370078741" top="0.78740157480314965" bottom="0" header="0" footer="0.31496062992125984"/>
  <pageSetup paperSize="9" orientation="landscape" blackAndWhite="1" r:id="rId1"/>
  <headerFooter>
    <oddHeader>&amp;R&amp;"ＭＳ Ｐゴシック,標準"&amp;8制定日：2023年01月10日
改訂日：2023年10月01日</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1C825-E1D7-41EC-8D89-04DB6495BBAD}">
  <sheetPr>
    <tabColor rgb="FFFF0000"/>
  </sheetPr>
  <dimension ref="B1:AC61"/>
  <sheetViews>
    <sheetView showGridLines="0" view="pageBreakPreview" zoomScaleNormal="100" zoomScaleSheetLayoutView="100" workbookViewId="0">
      <selection activeCell="F21" sqref="F21:T21"/>
    </sheetView>
  </sheetViews>
  <sheetFormatPr defaultRowHeight="12"/>
  <cols>
    <col min="1" max="1" width="1.7109375" style="1" customWidth="1"/>
    <col min="2" max="2" width="2.7109375" style="1" customWidth="1"/>
    <col min="3" max="3" width="12.140625" style="1" customWidth="1"/>
    <col min="4" max="4" width="8.7109375" style="1" customWidth="1"/>
    <col min="5" max="5" width="6.5703125" style="1" customWidth="1"/>
    <col min="6" max="6" width="5.7109375" style="1" customWidth="1"/>
    <col min="7" max="7" width="8.5703125" style="1" bestFit="1" customWidth="1"/>
    <col min="8" max="8" width="10.5703125" style="1" bestFit="1" customWidth="1"/>
    <col min="9" max="9" width="13.28515625" style="1" customWidth="1"/>
    <col min="10" max="18" width="7.7109375" style="1" customWidth="1"/>
    <col min="19" max="19" width="0.85546875" style="1" customWidth="1"/>
    <col min="20" max="20" width="3.28515625" style="1" customWidth="1"/>
    <col min="21" max="21" width="10.28515625" style="1" customWidth="1"/>
    <col min="22" max="22" width="19.42578125" style="1" bestFit="1" customWidth="1"/>
    <col min="23" max="23" width="14.85546875" style="1" customWidth="1"/>
    <col min="24" max="26" width="10.28515625" style="1" customWidth="1"/>
    <col min="27" max="27" width="32.7109375" style="1" customWidth="1"/>
    <col min="28" max="28" width="9.42578125" style="1" customWidth="1"/>
    <col min="29" max="29" width="14.42578125" style="1" customWidth="1"/>
    <col min="30" max="128" width="8.7109375" style="1" customWidth="1"/>
    <col min="129" max="16384" width="9.140625" style="1"/>
  </cols>
  <sheetData>
    <row r="1" spans="2:29" ht="27.95" customHeight="1" thickBot="1">
      <c r="B1" s="332" t="s">
        <v>10</v>
      </c>
      <c r="C1" s="332"/>
      <c r="D1" s="332"/>
      <c r="E1" s="332"/>
      <c r="F1" s="332"/>
      <c r="G1" s="332"/>
      <c r="H1" s="332"/>
      <c r="I1" s="332"/>
      <c r="J1" s="332"/>
      <c r="K1" s="332"/>
      <c r="L1" s="332"/>
      <c r="M1" s="332"/>
      <c r="N1" s="332"/>
      <c r="O1" s="332"/>
      <c r="P1" s="332"/>
      <c r="Q1" s="332"/>
      <c r="R1" s="332"/>
      <c r="S1" s="137"/>
      <c r="T1" s="40"/>
      <c r="U1" s="136" t="s">
        <v>48</v>
      </c>
      <c r="W1" s="51"/>
      <c r="X1" s="51"/>
      <c r="Y1" s="51"/>
      <c r="Z1" s="51"/>
      <c r="AA1" s="51"/>
    </row>
    <row r="2" spans="2:29" ht="20.100000000000001" customHeight="1">
      <c r="B2" s="2" t="s">
        <v>9</v>
      </c>
      <c r="C2" s="3"/>
      <c r="D2" s="2"/>
      <c r="M2" s="96" t="s">
        <v>44</v>
      </c>
      <c r="N2" s="356" t="s">
        <v>83</v>
      </c>
      <c r="O2" s="356"/>
      <c r="P2" s="356"/>
      <c r="Q2" s="356"/>
      <c r="R2" s="357"/>
      <c r="S2" s="138"/>
      <c r="U2" s="95" t="s">
        <v>63</v>
      </c>
      <c r="V2" s="41"/>
      <c r="W2" s="28"/>
      <c r="X2" s="28"/>
      <c r="Y2" s="28"/>
      <c r="Z2" s="28"/>
      <c r="AA2" s="28"/>
    </row>
    <row r="3" spans="2:29" ht="20.100000000000001" customHeight="1" thickBot="1">
      <c r="B3" s="358" t="s">
        <v>67</v>
      </c>
      <c r="C3" s="358"/>
      <c r="D3" s="358"/>
      <c r="E3" s="49" t="s">
        <v>2</v>
      </c>
      <c r="F3" s="50"/>
      <c r="H3" s="4" t="s">
        <v>0</v>
      </c>
      <c r="M3" s="92" t="s">
        <v>19</v>
      </c>
      <c r="N3" s="359" t="s">
        <v>84</v>
      </c>
      <c r="O3" s="359"/>
      <c r="P3" s="359"/>
      <c r="Q3" s="359"/>
      <c r="R3" s="360"/>
      <c r="S3" s="138"/>
      <c r="U3" s="95" t="s">
        <v>64</v>
      </c>
      <c r="V3" s="41"/>
      <c r="W3" s="28"/>
      <c r="X3" s="28"/>
      <c r="Y3" s="28"/>
      <c r="Z3" s="28"/>
      <c r="AA3" s="28"/>
    </row>
    <row r="4" spans="2:29" ht="21" customHeight="1" thickTop="1">
      <c r="B4" s="5"/>
      <c r="C4" s="5"/>
      <c r="D4" s="5"/>
      <c r="E4" s="6"/>
      <c r="H4" s="338">
        <f>IF(N25=0,0,N25)</f>
        <v>167952</v>
      </c>
      <c r="I4" s="339"/>
      <c r="J4" s="340"/>
      <c r="K4" s="7"/>
      <c r="M4" s="344" t="s">
        <v>20</v>
      </c>
      <c r="N4" s="361" t="s">
        <v>85</v>
      </c>
      <c r="O4" s="361"/>
      <c r="P4" s="361"/>
      <c r="Q4" s="361"/>
      <c r="R4" s="345" t="s">
        <v>21</v>
      </c>
      <c r="S4" s="141"/>
      <c r="U4" s="95" t="s">
        <v>65</v>
      </c>
      <c r="V4" s="41"/>
      <c r="W4" s="28"/>
      <c r="X4" s="28"/>
      <c r="Y4" s="28"/>
      <c r="Z4" s="28"/>
      <c r="AA4" s="28"/>
    </row>
    <row r="5" spans="2:29" ht="18.95" customHeight="1" thickBot="1">
      <c r="H5" s="341"/>
      <c r="I5" s="342"/>
      <c r="J5" s="343"/>
      <c r="K5" s="7"/>
      <c r="M5" s="344"/>
      <c r="N5" s="362" t="s">
        <v>86</v>
      </c>
      <c r="O5" s="362"/>
      <c r="P5" s="362"/>
      <c r="Q5" s="362"/>
      <c r="R5" s="345"/>
      <c r="S5" s="141"/>
      <c r="U5" s="104" t="s">
        <v>47</v>
      </c>
      <c r="V5" s="41"/>
      <c r="W5" s="28"/>
      <c r="X5" s="28"/>
      <c r="Y5" s="28"/>
      <c r="Z5" s="28"/>
      <c r="AA5" s="28"/>
    </row>
    <row r="6" spans="2:29" s="10" customFormat="1" ht="15" thickTop="1" thickBot="1">
      <c r="B6" s="8"/>
      <c r="C6" s="9" t="s">
        <v>28</v>
      </c>
      <c r="D6" s="353">
        <v>45214</v>
      </c>
      <c r="E6" s="353"/>
      <c r="F6" s="353"/>
      <c r="H6" s="59"/>
      <c r="I6" s="11"/>
      <c r="M6" s="347" t="s">
        <v>16</v>
      </c>
      <c r="N6" s="348"/>
      <c r="O6" s="354" t="s">
        <v>87</v>
      </c>
      <c r="P6" s="354"/>
      <c r="Q6" s="354"/>
      <c r="R6" s="355"/>
      <c r="S6" s="138"/>
      <c r="T6" s="1"/>
      <c r="U6" s="95" t="s">
        <v>45</v>
      </c>
      <c r="V6" s="41"/>
    </row>
    <row r="7" spans="2:29" s="15" customFormat="1" ht="12.75" thickTop="1" thickBot="1">
      <c r="B7" s="64"/>
      <c r="C7" s="65"/>
      <c r="D7" s="66"/>
      <c r="E7" s="66"/>
      <c r="F7" s="66"/>
      <c r="H7" s="59" t="s">
        <v>1</v>
      </c>
      <c r="I7" s="61"/>
      <c r="J7" s="61"/>
      <c r="M7" s="57"/>
      <c r="N7" s="57"/>
      <c r="V7" s="63"/>
    </row>
    <row r="8" spans="2:29" ht="21" customHeight="1" thickTop="1" thickBot="1">
      <c r="B8" s="12"/>
      <c r="C8" s="12"/>
      <c r="D8" s="12"/>
      <c r="E8" s="10"/>
      <c r="G8" s="13"/>
      <c r="H8" s="338">
        <f>IF(N19=0,0,N19)</f>
        <v>12346</v>
      </c>
      <c r="I8" s="339"/>
      <c r="J8" s="340"/>
      <c r="K8" s="14"/>
      <c r="M8" s="318" t="s">
        <v>33</v>
      </c>
      <c r="N8" s="319"/>
      <c r="O8" s="235" t="s">
        <v>167</v>
      </c>
      <c r="P8" s="236" t="s">
        <v>168</v>
      </c>
      <c r="Q8" s="236" t="s">
        <v>169</v>
      </c>
      <c r="R8" s="237" t="s">
        <v>170</v>
      </c>
      <c r="S8" s="139"/>
      <c r="T8" s="129" t="s">
        <v>46</v>
      </c>
      <c r="U8" s="130"/>
      <c r="V8" s="41"/>
    </row>
    <row r="9" spans="2:29" s="15" customFormat="1" ht="11.1" customHeight="1" thickBot="1">
      <c r="B9" s="18"/>
      <c r="C9" s="145"/>
      <c r="G9" s="60"/>
      <c r="H9" s="341"/>
      <c r="I9" s="342"/>
      <c r="J9" s="343"/>
      <c r="K9" s="62"/>
      <c r="M9" s="16"/>
      <c r="N9" s="16"/>
      <c r="O9" s="16"/>
      <c r="T9" s="105"/>
      <c r="U9" s="131"/>
      <c r="V9" s="63"/>
    </row>
    <row r="10" spans="2:29" s="15" customFormat="1" ht="20.100000000000001" customHeight="1" thickTop="1" thickBot="1">
      <c r="C10" s="8" t="s">
        <v>60</v>
      </c>
      <c r="D10" s="179" t="s">
        <v>82</v>
      </c>
      <c r="E10" s="146"/>
      <c r="F10" s="17"/>
      <c r="H10" s="58"/>
      <c r="I10" s="58"/>
      <c r="J10" s="58"/>
      <c r="K10" s="7"/>
      <c r="M10" s="19"/>
      <c r="N10" s="19"/>
      <c r="O10" s="16"/>
      <c r="P10" s="16" t="s">
        <v>54</v>
      </c>
      <c r="Q10" s="238">
        <v>3</v>
      </c>
      <c r="R10" s="17" t="s">
        <v>15</v>
      </c>
      <c r="S10" s="106"/>
      <c r="T10" s="132"/>
      <c r="V10" s="41"/>
      <c r="AC10" s="18"/>
    </row>
    <row r="11" spans="2:29" ht="14.1" customHeight="1" thickTop="1" thickBot="1">
      <c r="B11" s="18"/>
      <c r="C11" s="18"/>
      <c r="D11" s="18"/>
      <c r="E11" s="15"/>
      <c r="H11" s="11"/>
      <c r="I11" s="11"/>
      <c r="J11" s="14"/>
      <c r="K11" s="14"/>
      <c r="M11" s="15"/>
      <c r="N11" s="15"/>
      <c r="O11" s="15"/>
      <c r="P11" s="144" t="s">
        <v>17</v>
      </c>
      <c r="Q11" s="19"/>
      <c r="R11" s="20"/>
      <c r="S11" s="20"/>
      <c r="T11" s="15"/>
      <c r="V11" s="41"/>
    </row>
    <row r="12" spans="2:29" s="10" customFormat="1" ht="15" customHeight="1">
      <c r="B12" s="268" t="s">
        <v>12</v>
      </c>
      <c r="C12" s="271" t="s">
        <v>11</v>
      </c>
      <c r="D12" s="272"/>
      <c r="E12" s="273"/>
      <c r="F12" s="277" t="s">
        <v>3</v>
      </c>
      <c r="G12" s="279" t="s">
        <v>13</v>
      </c>
      <c r="H12" s="280"/>
      <c r="I12" s="281"/>
      <c r="J12" s="282" t="s">
        <v>0</v>
      </c>
      <c r="K12" s="283"/>
      <c r="L12" s="283"/>
      <c r="M12" s="283"/>
      <c r="N12" s="283"/>
      <c r="O12" s="283"/>
      <c r="P12" s="283"/>
      <c r="Q12" s="283"/>
      <c r="R12" s="284"/>
      <c r="S12" s="140"/>
      <c r="V12" s="41"/>
      <c r="AC12" s="38"/>
    </row>
    <row r="13" spans="2:29" s="10" customFormat="1" ht="21">
      <c r="B13" s="269"/>
      <c r="C13" s="274"/>
      <c r="D13" s="275"/>
      <c r="E13" s="276"/>
      <c r="F13" s="278"/>
      <c r="G13" s="21" t="s">
        <v>6</v>
      </c>
      <c r="H13" s="22" t="s">
        <v>7</v>
      </c>
      <c r="I13" s="23" t="s">
        <v>8</v>
      </c>
      <c r="J13" s="24" t="s">
        <v>18</v>
      </c>
      <c r="K13" s="320" t="s">
        <v>14</v>
      </c>
      <c r="L13" s="321"/>
      <c r="M13" s="25" t="s">
        <v>18</v>
      </c>
      <c r="N13" s="320" t="s">
        <v>4</v>
      </c>
      <c r="O13" s="322"/>
      <c r="P13" s="25" t="s">
        <v>18</v>
      </c>
      <c r="Q13" s="320" t="s">
        <v>5</v>
      </c>
      <c r="R13" s="323"/>
      <c r="S13" s="38"/>
      <c r="V13" s="41"/>
      <c r="AC13" s="38"/>
    </row>
    <row r="14" spans="2:29" s="10" customFormat="1" ht="19.350000000000001" customHeight="1">
      <c r="B14" s="269"/>
      <c r="C14" s="180" t="s">
        <v>39</v>
      </c>
      <c r="D14" s="181"/>
      <c r="E14" s="94"/>
      <c r="F14" s="101"/>
      <c r="G14" s="124"/>
      <c r="H14" s="80"/>
      <c r="I14" s="72"/>
      <c r="J14" s="111" t="str">
        <f>IF(J15&gt;0,J15,IF(J16&gt;0,J16,IF(J17&lt;0,J17,"")))</f>
        <v/>
      </c>
      <c r="K14" s="259">
        <f>IF(ISBLANK($C$14),0,(SUM(K15:K18)))</f>
        <v>0</v>
      </c>
      <c r="L14" s="260">
        <f t="shared" ref="L14" si="0">IF(ISBLANK($C$14),"",(SUM(L15:L17)))</f>
        <v>0</v>
      </c>
      <c r="M14" s="111">
        <f>IF(M15&gt;0,M15,IF(M16&gt;0,M16,IF(M17&lt;0,M17,"")))</f>
        <v>1</v>
      </c>
      <c r="N14" s="259">
        <f>IF(ISBLANK($C$14),0,(SUM(N15:N18)))</f>
        <v>123456</v>
      </c>
      <c r="O14" s="260">
        <f t="shared" ref="O14" si="1">IF(ISBLANK($C$14),"",(SUM(O15:O17)))</f>
        <v>0</v>
      </c>
      <c r="P14" s="117">
        <f>IF(P15&gt;0,P15,IF(P16&gt;0,P16,IF(P17&lt;0,P17,"")))</f>
        <v>1</v>
      </c>
      <c r="Q14" s="259">
        <f>IF(ISBLANK($C$14),0,(SUM(Q15:Q18)))</f>
        <v>123456</v>
      </c>
      <c r="R14" s="261">
        <f t="shared" ref="R14" si="2">IF(ISBLANK($C$14),"",(SUM(R15:R17)))</f>
        <v>0</v>
      </c>
      <c r="S14" s="142"/>
      <c r="U14" s="130"/>
      <c r="V14" s="41"/>
      <c r="AC14" s="31"/>
    </row>
    <row r="15" spans="2:29" s="10" customFormat="1" ht="19.350000000000001" customHeight="1">
      <c r="B15" s="269"/>
      <c r="C15" s="53"/>
      <c r="D15" s="314" t="s">
        <v>27</v>
      </c>
      <c r="E15" s="315"/>
      <c r="F15" s="86" t="s">
        <v>52</v>
      </c>
      <c r="G15" s="125">
        <v>1</v>
      </c>
      <c r="H15" s="97"/>
      <c r="I15" s="87"/>
      <c r="J15" s="115"/>
      <c r="K15" s="264"/>
      <c r="L15" s="316"/>
      <c r="M15" s="240">
        <v>1</v>
      </c>
      <c r="N15" s="351">
        <v>123456</v>
      </c>
      <c r="O15" s="352"/>
      <c r="P15" s="122">
        <f>IF(AND(J15="",M15=""),"",J15+M15)</f>
        <v>1</v>
      </c>
      <c r="Q15" s="264">
        <f>IF(AND(K15="",N15=""),"",IF(AND(K15=0,N15=""),0,IF(AND(K15="",N15=0),0,K15+N15)))</f>
        <v>123456</v>
      </c>
      <c r="R15" s="265"/>
      <c r="S15" s="142"/>
      <c r="U15" s="95"/>
      <c r="AC15" s="31"/>
    </row>
    <row r="16" spans="2:29" s="10" customFormat="1" ht="19.350000000000001" customHeight="1">
      <c r="B16" s="269"/>
      <c r="C16" s="44"/>
      <c r="D16" s="266" t="s">
        <v>25</v>
      </c>
      <c r="E16" s="267"/>
      <c r="F16" s="88" t="str">
        <f t="shared" ref="F16:F18" si="3">IF(AND(H16=0,I16=0,K16=0,N16=0),"","式")</f>
        <v/>
      </c>
      <c r="G16" s="126"/>
      <c r="H16" s="98"/>
      <c r="I16" s="89"/>
      <c r="J16" s="116"/>
      <c r="K16" s="299"/>
      <c r="L16" s="317"/>
      <c r="M16" s="113"/>
      <c r="N16" s="305"/>
      <c r="O16" s="306"/>
      <c r="P16" s="123" t="str">
        <f t="shared" ref="P16:P24" si="4">IF(AND(J16="",M16=""),"",J16+M16)</f>
        <v/>
      </c>
      <c r="Q16" s="299" t="str">
        <f t="shared" ref="Q16:Q18" si="5">IF(AND(K16="",N16=""),"",IF(AND(K16=0,N16=""),0,IF(AND(K16="",N16=0),0,K16+N16)))</f>
        <v/>
      </c>
      <c r="R16" s="300"/>
      <c r="S16" s="142"/>
      <c r="U16" s="95"/>
      <c r="AC16" s="31"/>
    </row>
    <row r="17" spans="2:29" s="10" customFormat="1" ht="19.350000000000001" customHeight="1">
      <c r="B17" s="269"/>
      <c r="C17" s="44"/>
      <c r="D17" s="266" t="s">
        <v>43</v>
      </c>
      <c r="E17" s="267"/>
      <c r="F17" s="88" t="str">
        <f t="shared" si="3"/>
        <v/>
      </c>
      <c r="G17" s="126"/>
      <c r="H17" s="99"/>
      <c r="I17" s="89"/>
      <c r="J17" s="116"/>
      <c r="K17" s="303"/>
      <c r="L17" s="304"/>
      <c r="M17" s="113"/>
      <c r="N17" s="305"/>
      <c r="O17" s="306"/>
      <c r="P17" s="123" t="str">
        <f t="shared" si="4"/>
        <v/>
      </c>
      <c r="Q17" s="303" t="str">
        <f t="shared" si="5"/>
        <v/>
      </c>
      <c r="R17" s="307"/>
      <c r="S17" s="142"/>
      <c r="U17" s="104"/>
      <c r="AC17" s="31"/>
    </row>
    <row r="18" spans="2:29" s="10" customFormat="1" ht="19.350000000000001" customHeight="1">
      <c r="B18" s="269"/>
      <c r="C18" s="54"/>
      <c r="D18" s="308" t="s">
        <v>29</v>
      </c>
      <c r="E18" s="309"/>
      <c r="F18" s="90" t="str">
        <f t="shared" si="3"/>
        <v/>
      </c>
      <c r="G18" s="127"/>
      <c r="H18" s="100"/>
      <c r="I18" s="107"/>
      <c r="J18" s="114"/>
      <c r="K18" s="310"/>
      <c r="L18" s="311"/>
      <c r="M18" s="114"/>
      <c r="N18" s="312"/>
      <c r="O18" s="313"/>
      <c r="P18" s="118" t="str">
        <f t="shared" si="4"/>
        <v/>
      </c>
      <c r="Q18" s="254" t="str">
        <f t="shared" si="5"/>
        <v/>
      </c>
      <c r="R18" s="255"/>
      <c r="S18" s="142"/>
      <c r="U18" s="52"/>
      <c r="AC18" s="31"/>
    </row>
    <row r="19" spans="2:29" s="10" customFormat="1" ht="19.350000000000001" customHeight="1">
      <c r="B19" s="269"/>
      <c r="C19" s="256" t="s">
        <v>40</v>
      </c>
      <c r="D19" s="257"/>
      <c r="E19" s="258"/>
      <c r="F19" s="85"/>
      <c r="G19" s="124"/>
      <c r="H19" s="81"/>
      <c r="I19" s="72"/>
      <c r="J19" s="111"/>
      <c r="K19" s="259">
        <f>SUM(K20:K23)</f>
        <v>0</v>
      </c>
      <c r="L19" s="260">
        <f t="shared" ref="L19" si="6">IF(ISBLANK($C$14),"",(SUM(L20:L22)))</f>
        <v>0</v>
      </c>
      <c r="M19" s="111"/>
      <c r="N19" s="259">
        <f>SUM(N20:N22)</f>
        <v>12346</v>
      </c>
      <c r="O19" s="260">
        <f t="shared" ref="O19" si="7">IF(ISBLANK($C$14),"",(SUM(O20:O22)))</f>
        <v>0</v>
      </c>
      <c r="P19" s="117" t="str">
        <f t="shared" si="4"/>
        <v/>
      </c>
      <c r="Q19" s="259">
        <f>SUM(Q20:Q23)</f>
        <v>44496</v>
      </c>
      <c r="R19" s="261">
        <f t="shared" ref="R19" si="8">IF(ISBLANK($C$14),"",(SUM(R20:R22)))</f>
        <v>0</v>
      </c>
      <c r="S19" s="142"/>
      <c r="U19" s="52"/>
      <c r="AC19" s="31"/>
    </row>
    <row r="20" spans="2:29" ht="19.350000000000001" customHeight="1">
      <c r="B20" s="269"/>
      <c r="C20" s="53"/>
      <c r="D20" s="77" t="s">
        <v>22</v>
      </c>
      <c r="E20" s="78"/>
      <c r="F20" s="86" t="str">
        <f>IF(AND(H20=0,I20="",J20="",P20=""),"","式")</f>
        <v/>
      </c>
      <c r="G20" s="125" t="str">
        <f>IF(F20="式",1,"")</f>
        <v/>
      </c>
      <c r="H20" s="82"/>
      <c r="I20" s="87"/>
      <c r="J20" s="108"/>
      <c r="K20" s="262"/>
      <c r="L20" s="263"/>
      <c r="M20" s="108"/>
      <c r="N20" s="262">
        <f t="shared" ref="N20:O20" si="9">IF(N15="","",ROUND(N15*0.1,0))</f>
        <v>12346</v>
      </c>
      <c r="O20" s="263" t="str">
        <f t="shared" si="9"/>
        <v/>
      </c>
      <c r="P20" s="119" t="str">
        <f t="shared" si="4"/>
        <v/>
      </c>
      <c r="Q20" s="264">
        <f>IF(K20="",N20,IF(N20="",K20,K20+N20))</f>
        <v>12346</v>
      </c>
      <c r="R20" s="265"/>
      <c r="S20" s="142"/>
      <c r="U20" s="104"/>
      <c r="AC20" s="31"/>
    </row>
    <row r="21" spans="2:29" ht="19.350000000000001" customHeight="1">
      <c r="B21" s="269"/>
      <c r="C21" s="44"/>
      <c r="D21" s="75" t="s">
        <v>23</v>
      </c>
      <c r="E21" s="76"/>
      <c r="F21" s="88" t="str">
        <f>IF(AND(H21=0,I21="",J21="",P21=""),"","式")</f>
        <v/>
      </c>
      <c r="G21" s="126" t="str">
        <f>IF(F21="式",1,"")</f>
        <v/>
      </c>
      <c r="H21" s="83"/>
      <c r="I21" s="89"/>
      <c r="J21" s="108"/>
      <c r="K21" s="297"/>
      <c r="L21" s="298"/>
      <c r="M21" s="108"/>
      <c r="N21" s="297" t="str">
        <f t="shared" ref="N21:O21" si="10">IF(N16="","",ROUND(N16*0.08,0))</f>
        <v/>
      </c>
      <c r="O21" s="298" t="str">
        <f t="shared" si="10"/>
        <v/>
      </c>
      <c r="P21" s="119" t="str">
        <f t="shared" si="4"/>
        <v/>
      </c>
      <c r="Q21" s="299" t="str">
        <f t="shared" ref="Q21" si="11">IF(K21="",N21,IF(N21="",K21,K21+N21))</f>
        <v/>
      </c>
      <c r="R21" s="300"/>
      <c r="S21" s="142"/>
      <c r="U21" s="104"/>
      <c r="AC21" s="31"/>
    </row>
    <row r="22" spans="2:29" ht="19.350000000000001" customHeight="1">
      <c r="B22" s="269"/>
      <c r="C22" s="45"/>
      <c r="D22" s="308" t="s">
        <v>29</v>
      </c>
      <c r="E22" s="309"/>
      <c r="F22" s="90" t="str">
        <f>IF(AND(H22=0,I22="",J22="",P22=""),"","式")</f>
        <v/>
      </c>
      <c r="G22" s="127"/>
      <c r="H22" s="84"/>
      <c r="I22" s="107"/>
      <c r="J22" s="109"/>
      <c r="K22" s="301"/>
      <c r="L22" s="302"/>
      <c r="M22" s="109"/>
      <c r="N22" s="252"/>
      <c r="O22" s="253"/>
      <c r="P22" s="120" t="str">
        <f t="shared" si="4"/>
        <v/>
      </c>
      <c r="Q22" s="254" t="str">
        <f>IF(AND(K22="",N22=""),"",IF(K22="",N22,IF(N22="",K22,K22+N22)))</f>
        <v/>
      </c>
      <c r="R22" s="255"/>
      <c r="S22" s="142"/>
      <c r="U22" s="104"/>
      <c r="AC22" s="31"/>
    </row>
    <row r="23" spans="2:29" ht="19.350000000000001" customHeight="1">
      <c r="B23" s="269"/>
      <c r="C23" s="169"/>
      <c r="D23" s="170" t="s">
        <v>41</v>
      </c>
      <c r="E23" s="171"/>
      <c r="F23" s="172" t="str">
        <f>IF(M23="","","㍑")</f>
        <v>㍑</v>
      </c>
      <c r="G23" s="173"/>
      <c r="H23" s="174"/>
      <c r="I23" s="175"/>
      <c r="J23" s="176"/>
      <c r="K23" s="285"/>
      <c r="L23" s="286"/>
      <c r="M23" s="241">
        <v>1</v>
      </c>
      <c r="N23" s="363">
        <v>32150</v>
      </c>
      <c r="O23" s="364"/>
      <c r="P23" s="177">
        <f t="shared" si="4"/>
        <v>1</v>
      </c>
      <c r="Q23" s="289">
        <f>IF(AND(K23="",N23=""),"",IF(K23="",N23,IF(N23="",K23,K23+N23)))</f>
        <v>32150</v>
      </c>
      <c r="R23" s="290"/>
      <c r="S23" s="142"/>
      <c r="U23" s="104"/>
      <c r="AC23" s="31"/>
    </row>
    <row r="24" spans="2:29" ht="19.350000000000001" customHeight="1">
      <c r="B24" s="269"/>
      <c r="C24" s="162"/>
      <c r="D24" s="242" t="s">
        <v>29</v>
      </c>
      <c r="E24" s="243"/>
      <c r="F24" s="163" t="str">
        <f>IF(AND(H24=0,I24="",J24="",P24=""),"","式")</f>
        <v/>
      </c>
      <c r="G24" s="164"/>
      <c r="H24" s="165"/>
      <c r="I24" s="166"/>
      <c r="J24" s="167"/>
      <c r="K24" s="244"/>
      <c r="L24" s="245"/>
      <c r="M24" s="167"/>
      <c r="N24" s="246"/>
      <c r="O24" s="247"/>
      <c r="P24" s="168" t="str">
        <f t="shared" si="4"/>
        <v/>
      </c>
      <c r="Q24" s="248" t="str">
        <f>IF(AND(K24="",N24=""),"",IF(K24="",N24,IF(N24="",K24,K24+N24)))</f>
        <v/>
      </c>
      <c r="R24" s="249"/>
      <c r="S24" s="142"/>
      <c r="U24" s="104"/>
      <c r="AC24" s="31"/>
    </row>
    <row r="25" spans="2:29" ht="19.350000000000001" customHeight="1" thickBot="1">
      <c r="B25" s="270"/>
      <c r="C25" s="291" t="s">
        <v>24</v>
      </c>
      <c r="D25" s="292"/>
      <c r="E25" s="293"/>
      <c r="F25" s="46"/>
      <c r="G25" s="128"/>
      <c r="H25" s="47"/>
      <c r="I25" s="48"/>
      <c r="J25" s="110"/>
      <c r="K25" s="294">
        <f>SUM(K14,K19)</f>
        <v>0</v>
      </c>
      <c r="L25" s="295">
        <f t="shared" ref="L25" si="12">IF(ISBLANK($C$14),"",SUM(L14,L19))</f>
        <v>0</v>
      </c>
      <c r="M25" s="110"/>
      <c r="N25" s="294">
        <f>SUM(N14,N19,N23,N24)</f>
        <v>167952</v>
      </c>
      <c r="O25" s="295">
        <f t="shared" ref="O25" si="13">IF(ISBLANK($C$14),"",SUM(O14,O19))</f>
        <v>0</v>
      </c>
      <c r="P25" s="121"/>
      <c r="Q25" s="294">
        <f>SUM(Q14,Q19)</f>
        <v>167952</v>
      </c>
      <c r="R25" s="296">
        <f t="shared" ref="R25" si="14">IF(ISBLANK($C$14),"",SUM(R14,R19))</f>
        <v>0</v>
      </c>
      <c r="S25" s="143"/>
      <c r="U25" s="4"/>
      <c r="AC25" s="31"/>
    </row>
    <row r="26" spans="2:29" ht="6.95" customHeight="1">
      <c r="B26" s="26"/>
      <c r="C26" s="27"/>
      <c r="D26" s="26"/>
      <c r="E26" s="28"/>
      <c r="F26" s="29"/>
      <c r="G26" s="30"/>
      <c r="H26" s="31"/>
      <c r="I26" s="31"/>
      <c r="J26" s="31"/>
      <c r="K26" s="31"/>
      <c r="L26" s="31"/>
      <c r="M26" s="31"/>
      <c r="N26" s="31"/>
      <c r="O26" s="31"/>
      <c r="P26" s="31"/>
      <c r="Q26" s="31"/>
      <c r="R26" s="31"/>
      <c r="S26" s="31"/>
      <c r="W26" s="55"/>
    </row>
    <row r="27" spans="2:29" ht="13.5" customHeight="1">
      <c r="B27" s="324" t="s">
        <v>55</v>
      </c>
      <c r="C27" s="326" t="s">
        <v>56</v>
      </c>
      <c r="D27" s="147"/>
      <c r="E27" s="148"/>
      <c r="F27" s="149"/>
      <c r="G27" s="150"/>
      <c r="H27" s="151"/>
      <c r="I27" s="328" t="s">
        <v>57</v>
      </c>
      <c r="J27" s="152"/>
      <c r="K27" s="31"/>
      <c r="L27" s="31"/>
      <c r="M27" s="31"/>
      <c r="N27" s="31"/>
      <c r="O27" s="31"/>
      <c r="P27" s="31"/>
      <c r="Q27" s="330" t="s">
        <v>58</v>
      </c>
      <c r="R27" s="331"/>
      <c r="S27" s="31"/>
      <c r="W27" s="55"/>
    </row>
    <row r="28" spans="2:29" ht="20.25" customHeight="1">
      <c r="B28" s="325"/>
      <c r="C28" s="327"/>
      <c r="D28" s="153"/>
      <c r="E28" s="154"/>
      <c r="F28" s="155"/>
      <c r="G28" s="156"/>
      <c r="H28" s="157"/>
      <c r="I28" s="329"/>
      <c r="J28" s="158"/>
      <c r="K28" s="31"/>
      <c r="L28" s="31"/>
      <c r="M28" s="31"/>
      <c r="N28" s="31"/>
      <c r="O28" s="31"/>
      <c r="P28" s="31"/>
      <c r="Q28" s="159" t="s">
        <v>59</v>
      </c>
      <c r="R28" s="160"/>
      <c r="S28" s="31"/>
      <c r="W28" s="55"/>
    </row>
    <row r="29" spans="2:29" ht="13.5">
      <c r="B29" s="28"/>
      <c r="C29" s="133"/>
      <c r="D29" s="28"/>
      <c r="F29" s="29"/>
      <c r="G29" s="30"/>
      <c r="H29" s="31"/>
      <c r="I29" s="31"/>
      <c r="J29" s="31"/>
      <c r="K29" s="31"/>
      <c r="L29" s="31"/>
      <c r="M29" s="31"/>
      <c r="N29" s="31"/>
      <c r="O29" s="31"/>
      <c r="P29" s="31"/>
      <c r="Q29" s="31"/>
      <c r="R29" s="31"/>
      <c r="S29" s="31"/>
      <c r="W29" s="55"/>
    </row>
    <row r="30" spans="2:29" ht="14.25" thickBot="1">
      <c r="C30" s="129" t="s">
        <v>53</v>
      </c>
      <c r="W30" s="55"/>
    </row>
    <row r="31" spans="2:29" s="10" customFormat="1" ht="13.5">
      <c r="B31" s="33"/>
      <c r="C31" s="133" t="s">
        <v>66</v>
      </c>
      <c r="D31" s="33"/>
      <c r="E31" s="33"/>
      <c r="F31" s="34"/>
      <c r="G31" s="34"/>
      <c r="H31" s="34"/>
      <c r="I31" s="34"/>
      <c r="J31" s="34"/>
      <c r="K31" s="34"/>
      <c r="L31" s="34"/>
      <c r="M31" s="34"/>
      <c r="N31" s="34"/>
      <c r="O31" s="34"/>
      <c r="P31" s="34"/>
      <c r="Q31" s="34"/>
      <c r="R31" s="34"/>
      <c r="S31" s="34"/>
      <c r="T31" s="34"/>
      <c r="U31" s="67" t="s">
        <v>80</v>
      </c>
      <c r="V31" s="15" t="s">
        <v>31</v>
      </c>
      <c r="W31" s="71" t="s">
        <v>30</v>
      </c>
      <c r="X31" s="51"/>
      <c r="Y31" s="79" t="s">
        <v>11</v>
      </c>
      <c r="Z31" s="79" t="s">
        <v>42</v>
      </c>
      <c r="AA31" s="51"/>
    </row>
    <row r="32" spans="2:29" ht="18" customHeight="1" thickBot="1">
      <c r="B32" s="42"/>
      <c r="C32" s="135" t="s">
        <v>61</v>
      </c>
      <c r="D32" s="42"/>
      <c r="E32" s="34"/>
      <c r="F32" s="35"/>
      <c r="G32" s="34"/>
      <c r="H32" s="34"/>
      <c r="I32" s="34"/>
      <c r="J32" s="34"/>
      <c r="K32" s="34"/>
      <c r="L32" s="34"/>
      <c r="M32" s="36"/>
      <c r="N32" s="36"/>
      <c r="O32" s="36"/>
      <c r="P32" s="36"/>
      <c r="Q32" s="36"/>
      <c r="R32" s="12"/>
      <c r="S32" s="12"/>
      <c r="T32" s="34"/>
      <c r="U32" s="68">
        <v>45214</v>
      </c>
      <c r="V32" s="15" t="s">
        <v>32</v>
      </c>
      <c r="W32" s="56" t="s">
        <v>67</v>
      </c>
      <c r="X32" s="28"/>
      <c r="Y32" s="239" t="s">
        <v>35</v>
      </c>
      <c r="Z32" s="79" t="s">
        <v>41</v>
      </c>
      <c r="AA32" s="28"/>
    </row>
    <row r="33" spans="2:27" ht="18" customHeight="1">
      <c r="B33" s="15"/>
      <c r="C33" s="129" t="s">
        <v>62</v>
      </c>
      <c r="D33" s="15"/>
      <c r="E33" s="15"/>
      <c r="F33" s="15"/>
      <c r="G33" s="15"/>
      <c r="H33" s="15"/>
      <c r="I33" s="15"/>
      <c r="J33" s="15"/>
      <c r="K33" s="15"/>
      <c r="L33" s="37"/>
      <c r="M33" s="37"/>
      <c r="N33" s="37"/>
      <c r="O33" s="37"/>
      <c r="T33" s="10"/>
      <c r="U33" s="69">
        <f>EDATE(U32,1)</f>
        <v>45245</v>
      </c>
      <c r="W33" s="56" t="s">
        <v>68</v>
      </c>
      <c r="X33" s="28"/>
      <c r="Y33" s="239" t="s">
        <v>36</v>
      </c>
      <c r="Z33" s="79" t="s">
        <v>26</v>
      </c>
      <c r="AA33" s="28"/>
    </row>
    <row r="34" spans="2:27" ht="18" customHeight="1">
      <c r="B34" s="15"/>
      <c r="C34" s="32"/>
      <c r="D34" s="15"/>
      <c r="E34" s="15"/>
      <c r="F34" s="15"/>
      <c r="G34" s="15"/>
      <c r="H34" s="15"/>
      <c r="I34" s="15"/>
      <c r="J34" s="15"/>
      <c r="K34" s="15"/>
      <c r="L34" s="37"/>
      <c r="M34" s="37"/>
      <c r="N34" s="37"/>
      <c r="O34" s="37"/>
      <c r="T34" s="10"/>
      <c r="U34" s="70">
        <f t="shared" ref="U34:U42" si="15">EDATE(U33,1)</f>
        <v>45275</v>
      </c>
      <c r="W34" s="56" t="s">
        <v>69</v>
      </c>
      <c r="X34" s="28"/>
      <c r="Y34" s="239" t="s">
        <v>37</v>
      </c>
      <c r="Z34" s="79"/>
      <c r="AA34" s="28"/>
    </row>
    <row r="35" spans="2:27" ht="18" customHeight="1">
      <c r="B35" s="15"/>
      <c r="C35" s="129" t="s">
        <v>50</v>
      </c>
      <c r="D35" s="15"/>
      <c r="E35" s="15"/>
      <c r="F35" s="15"/>
      <c r="G35" s="15"/>
      <c r="H35" s="15"/>
      <c r="I35" s="15"/>
      <c r="J35" s="15"/>
      <c r="K35" s="15"/>
      <c r="L35" s="37"/>
      <c r="M35" s="37"/>
      <c r="N35" s="37"/>
      <c r="O35" s="37"/>
      <c r="T35" s="10"/>
      <c r="U35" s="70">
        <f t="shared" si="15"/>
        <v>45306</v>
      </c>
      <c r="V35" s="10"/>
      <c r="W35" s="56" t="s">
        <v>70</v>
      </c>
      <c r="X35" s="28"/>
      <c r="Y35" s="239" t="s">
        <v>39</v>
      </c>
      <c r="AA35" s="28"/>
    </row>
    <row r="36" spans="2:27" ht="18" customHeight="1">
      <c r="B36" s="15"/>
      <c r="C36" s="15" t="s">
        <v>51</v>
      </c>
      <c r="D36" s="15"/>
      <c r="E36" s="15"/>
      <c r="F36" s="15"/>
      <c r="G36" s="15"/>
      <c r="H36" s="15"/>
      <c r="I36" s="15"/>
      <c r="J36" s="15"/>
      <c r="K36" s="15"/>
      <c r="L36" s="37"/>
      <c r="M36" s="37"/>
      <c r="N36" s="37"/>
      <c r="O36" s="37"/>
      <c r="T36" s="10"/>
      <c r="U36" s="70">
        <f t="shared" si="15"/>
        <v>45337</v>
      </c>
      <c r="W36" s="56" t="s">
        <v>71</v>
      </c>
      <c r="Y36" s="239" t="s">
        <v>171</v>
      </c>
      <c r="Z36" s="10"/>
    </row>
    <row r="37" spans="2:27" ht="18" customHeight="1">
      <c r="B37" s="15"/>
      <c r="C37" s="134" t="s">
        <v>49</v>
      </c>
      <c r="D37" s="15"/>
      <c r="E37" s="15"/>
      <c r="F37" s="15"/>
      <c r="G37" s="15"/>
      <c r="H37" s="15"/>
      <c r="I37" s="15"/>
      <c r="J37" s="15"/>
      <c r="K37" s="15"/>
      <c r="L37" s="37"/>
      <c r="M37" s="37"/>
      <c r="N37" s="37"/>
      <c r="O37" s="37"/>
      <c r="T37" s="10"/>
      <c r="U37" s="70">
        <f t="shared" si="15"/>
        <v>45366</v>
      </c>
      <c r="W37" s="56" t="s">
        <v>72</v>
      </c>
      <c r="Y37" s="239" t="s">
        <v>172</v>
      </c>
    </row>
    <row r="38" spans="2:27" ht="18" customHeight="1">
      <c r="B38" s="15"/>
      <c r="C38" s="15"/>
      <c r="D38" s="15"/>
      <c r="E38" s="15"/>
      <c r="F38" s="15"/>
      <c r="G38" s="15"/>
      <c r="H38" s="15"/>
      <c r="I38" s="15"/>
      <c r="J38" s="15"/>
      <c r="K38" s="15"/>
      <c r="L38" s="37"/>
      <c r="M38" s="37"/>
      <c r="N38" s="37"/>
      <c r="O38" s="37"/>
      <c r="T38" s="10"/>
      <c r="U38" s="70">
        <f t="shared" si="15"/>
        <v>45397</v>
      </c>
      <c r="V38" s="1" t="s">
        <v>34</v>
      </c>
      <c r="W38" s="56" t="s">
        <v>73</v>
      </c>
      <c r="Y38" s="239"/>
    </row>
    <row r="39" spans="2:27" ht="18" customHeight="1">
      <c r="B39" s="15"/>
      <c r="C39" s="15"/>
      <c r="D39" s="15"/>
      <c r="E39" s="15"/>
      <c r="F39" s="15"/>
      <c r="G39" s="15"/>
      <c r="H39" s="15"/>
      <c r="I39" s="38"/>
      <c r="J39" s="38"/>
      <c r="K39" s="38"/>
      <c r="L39" s="37"/>
      <c r="M39" s="37"/>
      <c r="N39" s="37"/>
      <c r="O39" s="37"/>
      <c r="U39" s="70">
        <f t="shared" si="15"/>
        <v>45427</v>
      </c>
      <c r="W39" s="56" t="s">
        <v>74</v>
      </c>
      <c r="Y39" s="239"/>
    </row>
    <row r="40" spans="2:27" ht="18" customHeight="1">
      <c r="B40" s="15"/>
      <c r="C40" s="26"/>
      <c r="D40" s="15"/>
      <c r="E40" s="15"/>
      <c r="F40" s="15"/>
      <c r="G40" s="15"/>
      <c r="H40" s="15"/>
      <c r="I40" s="15"/>
      <c r="J40" s="15"/>
      <c r="K40" s="15"/>
      <c r="L40" s="37"/>
      <c r="M40" s="37"/>
      <c r="N40" s="37"/>
      <c r="O40" s="37"/>
      <c r="T40" s="10"/>
      <c r="U40" s="70">
        <f t="shared" si="15"/>
        <v>45458</v>
      </c>
      <c r="W40" s="56" t="s">
        <v>75</v>
      </c>
      <c r="Y40" s="239" t="s">
        <v>38</v>
      </c>
    </row>
    <row r="41" spans="2:27" s="10" customFormat="1" ht="18" customHeight="1">
      <c r="B41" s="26"/>
      <c r="C41" s="26"/>
      <c r="D41" s="26"/>
      <c r="E41" s="12"/>
      <c r="F41" s="12"/>
      <c r="G41" s="12"/>
      <c r="H41" s="12"/>
      <c r="I41" s="12"/>
      <c r="J41" s="12"/>
      <c r="K41" s="12"/>
      <c r="L41" s="36"/>
      <c r="M41" s="36"/>
      <c r="N41" s="36"/>
      <c r="O41" s="36"/>
      <c r="R41" s="39"/>
      <c r="S41" s="39"/>
      <c r="T41" s="39"/>
      <c r="U41" s="70">
        <f t="shared" si="15"/>
        <v>45488</v>
      </c>
      <c r="V41" s="1"/>
      <c r="W41" s="56" t="s">
        <v>76</v>
      </c>
      <c r="X41" s="1"/>
      <c r="Y41" s="1"/>
      <c r="Z41" s="1"/>
      <c r="AA41" s="1"/>
    </row>
    <row r="42" spans="2:27" ht="18" customHeight="1">
      <c r="B42" s="26"/>
      <c r="C42" s="15"/>
      <c r="D42" s="26"/>
      <c r="E42" s="15"/>
      <c r="F42" s="15"/>
      <c r="G42" s="15"/>
      <c r="H42" s="15"/>
      <c r="I42" s="15"/>
      <c r="J42" s="15"/>
      <c r="K42" s="15"/>
      <c r="L42" s="37"/>
      <c r="M42" s="37"/>
      <c r="N42" s="37"/>
      <c r="O42" s="37"/>
      <c r="U42" s="70">
        <f t="shared" si="15"/>
        <v>45519</v>
      </c>
      <c r="W42" s="56" t="s">
        <v>77</v>
      </c>
    </row>
    <row r="43" spans="2:27" ht="15.95" customHeight="1">
      <c r="B43" s="15"/>
      <c r="C43" s="15"/>
      <c r="D43" s="15"/>
      <c r="E43" s="15"/>
      <c r="F43" s="15"/>
      <c r="G43" s="15"/>
      <c r="H43" s="15"/>
      <c r="I43" s="15"/>
      <c r="J43" s="15"/>
      <c r="K43" s="15"/>
      <c r="L43" s="15"/>
      <c r="M43" s="15"/>
      <c r="N43" s="15"/>
      <c r="O43" s="15"/>
      <c r="U43" s="70">
        <f>EDATE(U42,1)+5</f>
        <v>45555</v>
      </c>
      <c r="W43" s="56" t="s">
        <v>78</v>
      </c>
    </row>
    <row r="44" spans="2:27" ht="15.95" customHeight="1">
      <c r="B44" s="15"/>
      <c r="C44" s="15"/>
      <c r="D44" s="15"/>
      <c r="E44" s="15"/>
      <c r="F44" s="15"/>
      <c r="G44" s="15"/>
      <c r="H44" s="15"/>
      <c r="I44" s="15"/>
      <c r="J44" s="15"/>
      <c r="K44" s="15"/>
      <c r="L44" s="15"/>
      <c r="M44" s="15"/>
      <c r="N44" s="15"/>
      <c r="O44" s="15"/>
      <c r="U44" s="10"/>
      <c r="W44" s="56" t="s">
        <v>79</v>
      </c>
    </row>
    <row r="45" spans="2:27" ht="15.95" customHeight="1">
      <c r="B45" s="15"/>
      <c r="C45" s="26"/>
      <c r="D45" s="15"/>
      <c r="E45" s="15"/>
      <c r="F45" s="15"/>
      <c r="G45" s="15"/>
      <c r="H45" s="15"/>
      <c r="I45" s="15"/>
      <c r="J45" s="15"/>
      <c r="K45" s="15"/>
      <c r="L45" s="15"/>
      <c r="M45" s="15"/>
      <c r="N45" s="15"/>
      <c r="O45" s="15"/>
      <c r="U45" s="43"/>
      <c r="V45" s="10"/>
      <c r="W45" s="56"/>
      <c r="X45" s="10"/>
      <c r="Y45" s="10"/>
      <c r="Z45" s="10"/>
      <c r="AA45" s="10"/>
    </row>
    <row r="46" spans="2:27" ht="15.95" customHeight="1">
      <c r="C46" s="15"/>
      <c r="W46" s="56"/>
    </row>
    <row r="47" spans="2:27" ht="20.100000000000001" customHeight="1">
      <c r="B47" s="15"/>
      <c r="C47" s="15"/>
      <c r="D47" s="15"/>
      <c r="E47" s="15"/>
      <c r="F47" s="15"/>
      <c r="G47" s="15"/>
      <c r="H47" s="15"/>
      <c r="I47" s="15"/>
      <c r="J47" s="15"/>
      <c r="K47" s="15"/>
      <c r="L47" s="15"/>
      <c r="M47" s="15"/>
      <c r="N47" s="15"/>
      <c r="O47" s="15"/>
      <c r="W47" s="56"/>
    </row>
    <row r="48" spans="2:27" ht="20.100000000000001" customHeight="1">
      <c r="C48" s="15"/>
      <c r="W48" s="56" t="s">
        <v>56</v>
      </c>
    </row>
    <row r="49" spans="3:3" ht="20.100000000000001" customHeight="1"/>
    <row r="50" spans="3:3" ht="20.100000000000001" customHeight="1">
      <c r="C50" s="15"/>
    </row>
    <row r="51" spans="3:3" ht="20.100000000000001" customHeight="1"/>
    <row r="52" spans="3:3" ht="20.100000000000001" customHeight="1"/>
    <row r="53" spans="3:3" ht="20.100000000000001" customHeight="1"/>
    <row r="54" spans="3:3" ht="20.100000000000001" customHeight="1"/>
    <row r="55" spans="3:3" ht="20.100000000000001" customHeight="1"/>
    <row r="56" spans="3:3" ht="20.100000000000001" customHeight="1"/>
    <row r="57" spans="3:3" ht="20.100000000000001" customHeight="1"/>
    <row r="58" spans="3:3" ht="20.100000000000001" customHeight="1"/>
    <row r="59" spans="3:3" ht="20.100000000000001" customHeight="1"/>
    <row r="60" spans="3:3" ht="20.100000000000001" customHeight="1"/>
    <row r="61" spans="3:3" ht="20.100000000000001" customHeight="1"/>
  </sheetData>
  <mergeCells count="70">
    <mergeCell ref="C25:E25"/>
    <mergeCell ref="K25:L25"/>
    <mergeCell ref="N25:O25"/>
    <mergeCell ref="Q25:R25"/>
    <mergeCell ref="B27:B28"/>
    <mergeCell ref="C27:C28"/>
    <mergeCell ref="I27:I28"/>
    <mergeCell ref="Q27:R27"/>
    <mergeCell ref="B12:B25"/>
    <mergeCell ref="C12:E13"/>
    <mergeCell ref="F12:F13"/>
    <mergeCell ref="G12:I12"/>
    <mergeCell ref="J12:R12"/>
    <mergeCell ref="K23:L23"/>
    <mergeCell ref="N23:O23"/>
    <mergeCell ref="Q23:R23"/>
    <mergeCell ref="D24:E24"/>
    <mergeCell ref="K24:L24"/>
    <mergeCell ref="N24:O24"/>
    <mergeCell ref="Q24:R24"/>
    <mergeCell ref="K21:L21"/>
    <mergeCell ref="N21:O21"/>
    <mergeCell ref="Q21:R21"/>
    <mergeCell ref="D22:E22"/>
    <mergeCell ref="K22:L22"/>
    <mergeCell ref="N22:O22"/>
    <mergeCell ref="Q22:R22"/>
    <mergeCell ref="C19:E19"/>
    <mergeCell ref="K19:L19"/>
    <mergeCell ref="N19:O19"/>
    <mergeCell ref="Q19:R19"/>
    <mergeCell ref="K20:L20"/>
    <mergeCell ref="N20:O20"/>
    <mergeCell ref="Q20:R20"/>
    <mergeCell ref="D17:E17"/>
    <mergeCell ref="K17:L17"/>
    <mergeCell ref="N17:O17"/>
    <mergeCell ref="Q17:R17"/>
    <mergeCell ref="D18:E18"/>
    <mergeCell ref="K18:L18"/>
    <mergeCell ref="N18:O18"/>
    <mergeCell ref="Q18:R18"/>
    <mergeCell ref="D15:E15"/>
    <mergeCell ref="K15:L15"/>
    <mergeCell ref="N15:O15"/>
    <mergeCell ref="Q15:R15"/>
    <mergeCell ref="D16:E16"/>
    <mergeCell ref="K16:L16"/>
    <mergeCell ref="N16:O16"/>
    <mergeCell ref="Q16:R16"/>
    <mergeCell ref="K13:L13"/>
    <mergeCell ref="N13:O13"/>
    <mergeCell ref="Q13:R13"/>
    <mergeCell ref="K14:L14"/>
    <mergeCell ref="N14:O14"/>
    <mergeCell ref="Q14:R14"/>
    <mergeCell ref="D6:F6"/>
    <mergeCell ref="M6:N6"/>
    <mergeCell ref="O6:R6"/>
    <mergeCell ref="H8:J9"/>
    <mergeCell ref="M8:N8"/>
    <mergeCell ref="B1:R1"/>
    <mergeCell ref="N2:R2"/>
    <mergeCell ref="B3:D3"/>
    <mergeCell ref="N3:R3"/>
    <mergeCell ref="H4:J5"/>
    <mergeCell ref="M4:M5"/>
    <mergeCell ref="N4:Q4"/>
    <mergeCell ref="R4:R5"/>
    <mergeCell ref="N5:Q5"/>
  </mergeCells>
  <phoneticPr fontId="2"/>
  <conditionalFormatting sqref="G14:G25">
    <cfRule type="expression" dxfId="4" priority="1">
      <formula>MOD($G14,1)=0</formula>
    </cfRule>
  </conditionalFormatting>
  <conditionalFormatting sqref="H14:H24">
    <cfRule type="expression" dxfId="3" priority="5">
      <formula>MOD($H14,1)=0</formula>
    </cfRule>
  </conditionalFormatting>
  <conditionalFormatting sqref="J14:J25">
    <cfRule type="expression" dxfId="2" priority="4">
      <formula>MOD($J14,1)=0</formula>
    </cfRule>
  </conditionalFormatting>
  <conditionalFormatting sqref="M14:M25">
    <cfRule type="expression" dxfId="1" priority="3">
      <formula>MOD($M14,1)=0</formula>
    </cfRule>
  </conditionalFormatting>
  <conditionalFormatting sqref="P14:P25">
    <cfRule type="expression" dxfId="0" priority="2">
      <formula>MOD($P14,1)=0</formula>
    </cfRule>
  </conditionalFormatting>
  <dataValidations count="4">
    <dataValidation type="list" allowBlank="1" showInputMessage="1" prompt="・請求項目を_x000a_ﾄﾞﾛｯﾌﾟﾀﾞｳﾝで_x000a_ 選択して下さい" sqref="C14" xr:uid="{7CD7044B-D923-4C02-B601-321FB6536F96}">
      <formula1>$Y$32:$Y$36</formula1>
    </dataValidation>
    <dataValidation type="list" allowBlank="1" showInputMessage="1" showErrorMessage="1" prompt="・請求月を_x000a_ ﾄﾞﾛｯﾌﾟﾀﾞｳﾝで_x000a_ 選択して下さい" sqref="D6:F6" xr:uid="{05329579-B28E-4E74-8C56-F6D97875B89B}">
      <formula1>$U$32:$U$43</formula1>
    </dataValidation>
    <dataValidation type="list" allowBlank="1" showInputMessage="1" showErrorMessage="1" sqref="B3:D3" xr:uid="{A47A9D4E-1DD0-4F13-8176-393A98F47517}">
      <formula1>$W$31:$W$46</formula1>
    </dataValidation>
    <dataValidation type="list" allowBlank="1" showInputMessage="1" sqref="F15:F18 F20:F24" xr:uid="{24F587D0-4D69-48D5-B276-F81BD6FAB63E}">
      <formula1>"人,㍑,ｍ,m3,m2,日,式,台/日,半日,ｋｇ,ｔ,ｈ,袋,個,箇所,枚,台,本,ｾｯﾄ,回,枚,月,組,基,巻,時間,段,箱,丁,空m3,掛m2,cm,mm"</formula1>
    </dataValidation>
  </dataValidations>
  <printOptions horizontalCentered="1"/>
  <pageMargins left="0.6692913385826772" right="0.19685039370078741" top="0.78740157480314965" bottom="0" header="0" footer="0.31496062992125984"/>
  <pageSetup paperSize="9" orientation="landscape" blackAndWhite="1" r:id="rId1"/>
  <headerFooter>
    <oddHeader>&amp;R&amp;"ＭＳ Ｐゴシック,標準"&amp;8制定日：2023年01月10日
改訂日：2023年10月01日</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CC41B-2B3D-4CE5-9989-204CEC56E3D0}">
  <sheetPr>
    <tabColor rgb="FF92D050"/>
  </sheetPr>
  <dimension ref="B1:T56"/>
  <sheetViews>
    <sheetView showGridLines="0" view="pageBreakPreview" zoomScaleNormal="100" zoomScaleSheetLayoutView="100" workbookViewId="0">
      <selection activeCell="F21" sqref="F21:T21"/>
    </sheetView>
  </sheetViews>
  <sheetFormatPr defaultRowHeight="18.75" customHeight="1"/>
  <cols>
    <col min="1" max="1" width="0.85546875" style="182" customWidth="1"/>
    <col min="2" max="5" width="4.7109375" style="182" customWidth="1"/>
    <col min="6" max="20" width="5.140625" style="182" customWidth="1"/>
    <col min="21" max="21" width="1.7109375" style="182" customWidth="1"/>
    <col min="22" max="257" width="9.140625" style="182"/>
    <col min="258" max="261" width="5.5703125" style="182" customWidth="1"/>
    <col min="262" max="276" width="5.42578125" style="182" customWidth="1"/>
    <col min="277" max="513" width="9.140625" style="182"/>
    <col min="514" max="517" width="5.5703125" style="182" customWidth="1"/>
    <col min="518" max="532" width="5.42578125" style="182" customWidth="1"/>
    <col min="533" max="769" width="9.140625" style="182"/>
    <col min="770" max="773" width="5.5703125" style="182" customWidth="1"/>
    <col min="774" max="788" width="5.42578125" style="182" customWidth="1"/>
    <col min="789" max="1025" width="9.140625" style="182"/>
    <col min="1026" max="1029" width="5.5703125" style="182" customWidth="1"/>
    <col min="1030" max="1044" width="5.42578125" style="182" customWidth="1"/>
    <col min="1045" max="1281" width="9.140625" style="182"/>
    <col min="1282" max="1285" width="5.5703125" style="182" customWidth="1"/>
    <col min="1286" max="1300" width="5.42578125" style="182" customWidth="1"/>
    <col min="1301" max="1537" width="9.140625" style="182"/>
    <col min="1538" max="1541" width="5.5703125" style="182" customWidth="1"/>
    <col min="1542" max="1556" width="5.42578125" style="182" customWidth="1"/>
    <col min="1557" max="1793" width="9.140625" style="182"/>
    <col min="1794" max="1797" width="5.5703125" style="182" customWidth="1"/>
    <col min="1798" max="1812" width="5.42578125" style="182" customWidth="1"/>
    <col min="1813" max="2049" width="9.140625" style="182"/>
    <col min="2050" max="2053" width="5.5703125" style="182" customWidth="1"/>
    <col min="2054" max="2068" width="5.42578125" style="182" customWidth="1"/>
    <col min="2069" max="2305" width="9.140625" style="182"/>
    <col min="2306" max="2309" width="5.5703125" style="182" customWidth="1"/>
    <col min="2310" max="2324" width="5.42578125" style="182" customWidth="1"/>
    <col min="2325" max="2561" width="9.140625" style="182"/>
    <col min="2562" max="2565" width="5.5703125" style="182" customWidth="1"/>
    <col min="2566" max="2580" width="5.42578125" style="182" customWidth="1"/>
    <col min="2581" max="2817" width="9.140625" style="182"/>
    <col min="2818" max="2821" width="5.5703125" style="182" customWidth="1"/>
    <col min="2822" max="2836" width="5.42578125" style="182" customWidth="1"/>
    <col min="2837" max="3073" width="9.140625" style="182"/>
    <col min="3074" max="3077" width="5.5703125" style="182" customWidth="1"/>
    <col min="3078" max="3092" width="5.42578125" style="182" customWidth="1"/>
    <col min="3093" max="3329" width="9.140625" style="182"/>
    <col min="3330" max="3333" width="5.5703125" style="182" customWidth="1"/>
    <col min="3334" max="3348" width="5.42578125" style="182" customWidth="1"/>
    <col min="3349" max="3585" width="9.140625" style="182"/>
    <col min="3586" max="3589" width="5.5703125" style="182" customWidth="1"/>
    <col min="3590" max="3604" width="5.42578125" style="182" customWidth="1"/>
    <col min="3605" max="3841" width="9.140625" style="182"/>
    <col min="3842" max="3845" width="5.5703125" style="182" customWidth="1"/>
    <col min="3846" max="3860" width="5.42578125" style="182" customWidth="1"/>
    <col min="3861" max="4097" width="9.140625" style="182"/>
    <col min="4098" max="4101" width="5.5703125" style="182" customWidth="1"/>
    <col min="4102" max="4116" width="5.42578125" style="182" customWidth="1"/>
    <col min="4117" max="4353" width="9.140625" style="182"/>
    <col min="4354" max="4357" width="5.5703125" style="182" customWidth="1"/>
    <col min="4358" max="4372" width="5.42578125" style="182" customWidth="1"/>
    <col min="4373" max="4609" width="9.140625" style="182"/>
    <col min="4610" max="4613" width="5.5703125" style="182" customWidth="1"/>
    <col min="4614" max="4628" width="5.42578125" style="182" customWidth="1"/>
    <col min="4629" max="4865" width="9.140625" style="182"/>
    <col min="4866" max="4869" width="5.5703125" style="182" customWidth="1"/>
    <col min="4870" max="4884" width="5.42578125" style="182" customWidth="1"/>
    <col min="4885" max="5121" width="9.140625" style="182"/>
    <col min="5122" max="5125" width="5.5703125" style="182" customWidth="1"/>
    <col min="5126" max="5140" width="5.42578125" style="182" customWidth="1"/>
    <col min="5141" max="5377" width="9.140625" style="182"/>
    <col min="5378" max="5381" width="5.5703125" style="182" customWidth="1"/>
    <col min="5382" max="5396" width="5.42578125" style="182" customWidth="1"/>
    <col min="5397" max="5633" width="9.140625" style="182"/>
    <col min="5634" max="5637" width="5.5703125" style="182" customWidth="1"/>
    <col min="5638" max="5652" width="5.42578125" style="182" customWidth="1"/>
    <col min="5653" max="5889" width="9.140625" style="182"/>
    <col min="5890" max="5893" width="5.5703125" style="182" customWidth="1"/>
    <col min="5894" max="5908" width="5.42578125" style="182" customWidth="1"/>
    <col min="5909" max="6145" width="9.140625" style="182"/>
    <col min="6146" max="6149" width="5.5703125" style="182" customWidth="1"/>
    <col min="6150" max="6164" width="5.42578125" style="182" customWidth="1"/>
    <col min="6165" max="6401" width="9.140625" style="182"/>
    <col min="6402" max="6405" width="5.5703125" style="182" customWidth="1"/>
    <col min="6406" max="6420" width="5.42578125" style="182" customWidth="1"/>
    <col min="6421" max="6657" width="9.140625" style="182"/>
    <col min="6658" max="6661" width="5.5703125" style="182" customWidth="1"/>
    <col min="6662" max="6676" width="5.42578125" style="182" customWidth="1"/>
    <col min="6677" max="6913" width="9.140625" style="182"/>
    <col min="6914" max="6917" width="5.5703125" style="182" customWidth="1"/>
    <col min="6918" max="6932" width="5.42578125" style="182" customWidth="1"/>
    <col min="6933" max="7169" width="9.140625" style="182"/>
    <col min="7170" max="7173" width="5.5703125" style="182" customWidth="1"/>
    <col min="7174" max="7188" width="5.42578125" style="182" customWidth="1"/>
    <col min="7189" max="7425" width="9.140625" style="182"/>
    <col min="7426" max="7429" width="5.5703125" style="182" customWidth="1"/>
    <col min="7430" max="7444" width="5.42578125" style="182" customWidth="1"/>
    <col min="7445" max="7681" width="9.140625" style="182"/>
    <col min="7682" max="7685" width="5.5703125" style="182" customWidth="1"/>
    <col min="7686" max="7700" width="5.42578125" style="182" customWidth="1"/>
    <col min="7701" max="7937" width="9.140625" style="182"/>
    <col min="7938" max="7941" width="5.5703125" style="182" customWidth="1"/>
    <col min="7942" max="7956" width="5.42578125" style="182" customWidth="1"/>
    <col min="7957" max="8193" width="9.140625" style="182"/>
    <col min="8194" max="8197" width="5.5703125" style="182" customWidth="1"/>
    <col min="8198" max="8212" width="5.42578125" style="182" customWidth="1"/>
    <col min="8213" max="8449" width="9.140625" style="182"/>
    <col min="8450" max="8453" width="5.5703125" style="182" customWidth="1"/>
    <col min="8454" max="8468" width="5.42578125" style="182" customWidth="1"/>
    <col min="8469" max="8705" width="9.140625" style="182"/>
    <col min="8706" max="8709" width="5.5703125" style="182" customWidth="1"/>
    <col min="8710" max="8724" width="5.42578125" style="182" customWidth="1"/>
    <col min="8725" max="8961" width="9.140625" style="182"/>
    <col min="8962" max="8965" width="5.5703125" style="182" customWidth="1"/>
    <col min="8966" max="8980" width="5.42578125" style="182" customWidth="1"/>
    <col min="8981" max="9217" width="9.140625" style="182"/>
    <col min="9218" max="9221" width="5.5703125" style="182" customWidth="1"/>
    <col min="9222" max="9236" width="5.42578125" style="182" customWidth="1"/>
    <col min="9237" max="9473" width="9.140625" style="182"/>
    <col min="9474" max="9477" width="5.5703125" style="182" customWidth="1"/>
    <col min="9478" max="9492" width="5.42578125" style="182" customWidth="1"/>
    <col min="9493" max="9729" width="9.140625" style="182"/>
    <col min="9730" max="9733" width="5.5703125" style="182" customWidth="1"/>
    <col min="9734" max="9748" width="5.42578125" style="182" customWidth="1"/>
    <col min="9749" max="9985" width="9.140625" style="182"/>
    <col min="9986" max="9989" width="5.5703125" style="182" customWidth="1"/>
    <col min="9990" max="10004" width="5.42578125" style="182" customWidth="1"/>
    <col min="10005" max="10241" width="9.140625" style="182"/>
    <col min="10242" max="10245" width="5.5703125" style="182" customWidth="1"/>
    <col min="10246" max="10260" width="5.42578125" style="182" customWidth="1"/>
    <col min="10261" max="10497" width="9.140625" style="182"/>
    <col min="10498" max="10501" width="5.5703125" style="182" customWidth="1"/>
    <col min="10502" max="10516" width="5.42578125" style="182" customWidth="1"/>
    <col min="10517" max="10753" width="9.140625" style="182"/>
    <col min="10754" max="10757" width="5.5703125" style="182" customWidth="1"/>
    <col min="10758" max="10772" width="5.42578125" style="182" customWidth="1"/>
    <col min="10773" max="11009" width="9.140625" style="182"/>
    <col min="11010" max="11013" width="5.5703125" style="182" customWidth="1"/>
    <col min="11014" max="11028" width="5.42578125" style="182" customWidth="1"/>
    <col min="11029" max="11265" width="9.140625" style="182"/>
    <col min="11266" max="11269" width="5.5703125" style="182" customWidth="1"/>
    <col min="11270" max="11284" width="5.42578125" style="182" customWidth="1"/>
    <col min="11285" max="11521" width="9.140625" style="182"/>
    <col min="11522" max="11525" width="5.5703125" style="182" customWidth="1"/>
    <col min="11526" max="11540" width="5.42578125" style="182" customWidth="1"/>
    <col min="11541" max="11777" width="9.140625" style="182"/>
    <col min="11778" max="11781" width="5.5703125" style="182" customWidth="1"/>
    <col min="11782" max="11796" width="5.42578125" style="182" customWidth="1"/>
    <col min="11797" max="12033" width="9.140625" style="182"/>
    <col min="12034" max="12037" width="5.5703125" style="182" customWidth="1"/>
    <col min="12038" max="12052" width="5.42578125" style="182" customWidth="1"/>
    <col min="12053" max="12289" width="9.140625" style="182"/>
    <col min="12290" max="12293" width="5.5703125" style="182" customWidth="1"/>
    <col min="12294" max="12308" width="5.42578125" style="182" customWidth="1"/>
    <col min="12309" max="12545" width="9.140625" style="182"/>
    <col min="12546" max="12549" width="5.5703125" style="182" customWidth="1"/>
    <col min="12550" max="12564" width="5.42578125" style="182" customWidth="1"/>
    <col min="12565" max="12801" width="9.140625" style="182"/>
    <col min="12802" max="12805" width="5.5703125" style="182" customWidth="1"/>
    <col min="12806" max="12820" width="5.42578125" style="182" customWidth="1"/>
    <col min="12821" max="13057" width="9.140625" style="182"/>
    <col min="13058" max="13061" width="5.5703125" style="182" customWidth="1"/>
    <col min="13062" max="13076" width="5.42578125" style="182" customWidth="1"/>
    <col min="13077" max="13313" width="9.140625" style="182"/>
    <col min="13314" max="13317" width="5.5703125" style="182" customWidth="1"/>
    <col min="13318" max="13332" width="5.42578125" style="182" customWidth="1"/>
    <col min="13333" max="13569" width="9.140625" style="182"/>
    <col min="13570" max="13573" width="5.5703125" style="182" customWidth="1"/>
    <col min="13574" max="13588" width="5.42578125" style="182" customWidth="1"/>
    <col min="13589" max="13825" width="9.140625" style="182"/>
    <col min="13826" max="13829" width="5.5703125" style="182" customWidth="1"/>
    <col min="13830" max="13844" width="5.42578125" style="182" customWidth="1"/>
    <col min="13845" max="14081" width="9.140625" style="182"/>
    <col min="14082" max="14085" width="5.5703125" style="182" customWidth="1"/>
    <col min="14086" max="14100" width="5.42578125" style="182" customWidth="1"/>
    <col min="14101" max="14337" width="9.140625" style="182"/>
    <col min="14338" max="14341" width="5.5703125" style="182" customWidth="1"/>
    <col min="14342" max="14356" width="5.42578125" style="182" customWidth="1"/>
    <col min="14357" max="14593" width="9.140625" style="182"/>
    <col min="14594" max="14597" width="5.5703125" style="182" customWidth="1"/>
    <col min="14598" max="14612" width="5.42578125" style="182" customWidth="1"/>
    <col min="14613" max="14849" width="9.140625" style="182"/>
    <col min="14850" max="14853" width="5.5703125" style="182" customWidth="1"/>
    <col min="14854" max="14868" width="5.42578125" style="182" customWidth="1"/>
    <col min="14869" max="15105" width="9.140625" style="182"/>
    <col min="15106" max="15109" width="5.5703125" style="182" customWidth="1"/>
    <col min="15110" max="15124" width="5.42578125" style="182" customWidth="1"/>
    <col min="15125" max="15361" width="9.140625" style="182"/>
    <col min="15362" max="15365" width="5.5703125" style="182" customWidth="1"/>
    <col min="15366" max="15380" width="5.42578125" style="182" customWidth="1"/>
    <col min="15381" max="15617" width="9.140625" style="182"/>
    <col min="15618" max="15621" width="5.5703125" style="182" customWidth="1"/>
    <col min="15622" max="15636" width="5.42578125" style="182" customWidth="1"/>
    <col min="15637" max="15873" width="9.140625" style="182"/>
    <col min="15874" max="15877" width="5.5703125" style="182" customWidth="1"/>
    <col min="15878" max="15892" width="5.42578125" style="182" customWidth="1"/>
    <col min="15893" max="16129" width="9.140625" style="182"/>
    <col min="16130" max="16133" width="5.5703125" style="182" customWidth="1"/>
    <col min="16134" max="16148" width="5.42578125" style="182" customWidth="1"/>
    <col min="16149" max="16384" width="9.140625" style="182"/>
  </cols>
  <sheetData>
    <row r="1" spans="2:20" ht="21" customHeight="1">
      <c r="B1" s="463" t="s">
        <v>88</v>
      </c>
      <c r="C1" s="463"/>
      <c r="D1" s="463"/>
      <c r="E1" s="463"/>
      <c r="F1" s="463"/>
      <c r="G1" s="463"/>
      <c r="H1" s="463"/>
      <c r="I1" s="463"/>
      <c r="J1" s="463"/>
      <c r="K1" s="463"/>
      <c r="L1" s="463"/>
      <c r="M1" s="463"/>
      <c r="N1" s="463"/>
      <c r="O1" s="463"/>
      <c r="P1" s="463"/>
      <c r="Q1" s="463"/>
      <c r="R1" s="463"/>
      <c r="S1" s="463"/>
      <c r="T1" s="463"/>
    </row>
    <row r="2" spans="2:20" ht="9.9499999999999993" customHeight="1" thickBot="1">
      <c r="B2" s="183"/>
      <c r="C2" s="183"/>
      <c r="D2" s="183"/>
      <c r="E2" s="183"/>
      <c r="F2" s="183"/>
      <c r="G2" s="183"/>
    </row>
    <row r="3" spans="2:20" ht="24.95" customHeight="1" thickBot="1">
      <c r="B3" s="184"/>
      <c r="C3" s="184"/>
      <c r="D3" s="184"/>
      <c r="E3" s="184"/>
      <c r="F3" s="184"/>
      <c r="G3" s="184"/>
      <c r="J3" s="185"/>
      <c r="K3" s="464" t="s">
        <v>89</v>
      </c>
      <c r="L3" s="464"/>
      <c r="M3" s="464"/>
      <c r="N3" s="465"/>
      <c r="O3" s="466" t="s">
        <v>90</v>
      </c>
      <c r="P3" s="467"/>
      <c r="Q3" s="467"/>
      <c r="R3" s="467"/>
      <c r="S3" s="467"/>
      <c r="T3" s="468"/>
    </row>
    <row r="4" spans="2:20" ht="11.25" customHeight="1">
      <c r="B4" s="184"/>
      <c r="C4" s="184"/>
      <c r="D4" s="184"/>
      <c r="E4" s="184"/>
      <c r="F4" s="184"/>
      <c r="G4" s="184"/>
      <c r="J4" s="187"/>
      <c r="K4" s="187"/>
      <c r="L4" s="188"/>
      <c r="M4" s="188"/>
      <c r="N4" s="188"/>
      <c r="O4" s="188"/>
      <c r="P4" s="188"/>
      <c r="Q4" s="188"/>
      <c r="R4" s="188"/>
      <c r="S4" s="188"/>
      <c r="T4" s="188"/>
    </row>
    <row r="5" spans="2:20" ht="21" customHeight="1">
      <c r="B5" s="469" t="s">
        <v>91</v>
      </c>
      <c r="C5" s="469"/>
      <c r="D5" s="469"/>
      <c r="E5" s="469"/>
      <c r="F5" s="469"/>
      <c r="G5" s="469"/>
      <c r="H5" s="469"/>
      <c r="J5" s="185"/>
      <c r="K5" s="185"/>
      <c r="L5" s="189"/>
      <c r="M5" s="189"/>
      <c r="N5" s="189"/>
      <c r="O5" s="189"/>
      <c r="P5" s="189"/>
      <c r="Q5" s="189"/>
      <c r="R5" s="189"/>
      <c r="S5" s="189"/>
      <c r="T5" s="189"/>
    </row>
    <row r="6" spans="2:20" ht="13.5" customHeight="1">
      <c r="B6" s="184"/>
      <c r="C6" s="184"/>
      <c r="D6" s="184"/>
      <c r="E6" s="184"/>
      <c r="F6" s="184"/>
      <c r="G6" s="184"/>
      <c r="J6" s="185"/>
      <c r="K6" s="185"/>
      <c r="L6" s="189"/>
      <c r="M6" s="189"/>
      <c r="N6" s="189"/>
      <c r="O6" s="189"/>
      <c r="P6" s="189"/>
      <c r="Q6" s="189"/>
      <c r="R6" s="189"/>
      <c r="S6" s="189"/>
      <c r="T6" s="189"/>
    </row>
    <row r="7" spans="2:20" s="189" customFormat="1" ht="11.25" customHeight="1">
      <c r="B7" s="470" t="s">
        <v>92</v>
      </c>
      <c r="C7" s="470"/>
      <c r="D7" s="470"/>
      <c r="E7" s="470"/>
      <c r="F7" s="470"/>
      <c r="G7" s="470"/>
      <c r="H7" s="470"/>
      <c r="I7" s="470"/>
      <c r="J7" s="470"/>
      <c r="K7" s="470"/>
      <c r="L7" s="470"/>
      <c r="M7" s="470"/>
      <c r="N7" s="470"/>
      <c r="O7" s="470"/>
      <c r="P7" s="470"/>
      <c r="Q7" s="470"/>
      <c r="R7" s="470"/>
      <c r="S7" s="470"/>
      <c r="T7" s="470"/>
    </row>
    <row r="8" spans="2:20" s="189" customFormat="1" ht="11.25" customHeight="1">
      <c r="B8" s="452" t="s">
        <v>93</v>
      </c>
      <c r="C8" s="452"/>
      <c r="D8" s="452"/>
      <c r="E8" s="452"/>
      <c r="F8" s="452"/>
      <c r="G8" s="452"/>
      <c r="H8" s="452"/>
      <c r="I8" s="452"/>
      <c r="J8" s="452"/>
      <c r="K8" s="452"/>
      <c r="L8" s="452"/>
      <c r="M8" s="452"/>
      <c r="N8" s="452"/>
      <c r="O8" s="452"/>
      <c r="P8" s="452"/>
      <c r="Q8" s="452"/>
      <c r="R8" s="452"/>
      <c r="S8" s="452"/>
      <c r="T8" s="452"/>
    </row>
    <row r="9" spans="2:20" s="189" customFormat="1" ht="11.25" customHeight="1">
      <c r="B9" s="452" t="s">
        <v>94</v>
      </c>
      <c r="C9" s="452"/>
      <c r="D9" s="452"/>
      <c r="E9" s="452"/>
      <c r="F9" s="452"/>
      <c r="G9" s="452"/>
      <c r="H9" s="452"/>
      <c r="I9" s="452"/>
      <c r="J9" s="452"/>
      <c r="K9" s="452"/>
      <c r="L9" s="452"/>
      <c r="M9" s="452"/>
      <c r="N9" s="452"/>
      <c r="O9" s="452"/>
      <c r="P9" s="452"/>
      <c r="Q9" s="452"/>
      <c r="R9" s="452"/>
      <c r="S9" s="452"/>
      <c r="T9" s="452"/>
    </row>
    <row r="10" spans="2:20" s="189" customFormat="1" ht="11.25" customHeight="1">
      <c r="B10" s="452" t="s">
        <v>95</v>
      </c>
      <c r="C10" s="452"/>
      <c r="D10" s="452"/>
      <c r="E10" s="452"/>
      <c r="F10" s="452"/>
      <c r="G10" s="452"/>
      <c r="H10" s="452"/>
      <c r="I10" s="452"/>
      <c r="J10" s="452"/>
      <c r="K10" s="452"/>
      <c r="L10" s="452"/>
      <c r="M10" s="452"/>
      <c r="N10" s="452"/>
      <c r="O10" s="452"/>
      <c r="P10" s="452"/>
      <c r="Q10" s="452"/>
      <c r="R10" s="452"/>
      <c r="S10" s="452"/>
      <c r="T10" s="452"/>
    </row>
    <row r="11" spans="2:20" s="189" customFormat="1" ht="11.25" customHeight="1">
      <c r="B11" s="452" t="s">
        <v>96</v>
      </c>
      <c r="C11" s="452"/>
      <c r="D11" s="452"/>
      <c r="E11" s="452"/>
      <c r="F11" s="452"/>
      <c r="G11" s="452"/>
      <c r="H11" s="452"/>
      <c r="I11" s="452"/>
      <c r="J11" s="452"/>
      <c r="K11" s="452"/>
      <c r="L11" s="452"/>
      <c r="M11" s="452"/>
      <c r="N11" s="452"/>
      <c r="O11" s="452"/>
      <c r="P11" s="452"/>
      <c r="Q11" s="452"/>
      <c r="R11" s="452"/>
      <c r="S11" s="452"/>
      <c r="T11" s="452"/>
    </row>
    <row r="12" spans="2:20" s="189" customFormat="1" ht="12" customHeight="1">
      <c r="B12" s="453" t="s">
        <v>97</v>
      </c>
      <c r="C12" s="453"/>
      <c r="D12" s="453"/>
      <c r="E12" s="453"/>
      <c r="F12" s="453"/>
      <c r="G12" s="453"/>
      <c r="H12" s="453"/>
      <c r="I12" s="453"/>
      <c r="J12" s="453"/>
      <c r="K12" s="453"/>
      <c r="L12" s="453"/>
      <c r="M12" s="453"/>
      <c r="N12" s="453"/>
      <c r="O12" s="453"/>
      <c r="P12" s="453"/>
      <c r="Q12" s="453"/>
      <c r="R12" s="453"/>
      <c r="S12" s="453"/>
      <c r="T12" s="453"/>
    </row>
    <row r="13" spans="2:20" s="189" customFormat="1" ht="18.95" customHeight="1">
      <c r="B13" s="185"/>
      <c r="C13" s="185"/>
      <c r="D13" s="185"/>
      <c r="E13" s="185"/>
      <c r="F13" s="190"/>
      <c r="G13" s="190"/>
      <c r="H13" s="190"/>
      <c r="I13" s="191"/>
      <c r="J13" s="454" t="s">
        <v>98</v>
      </c>
      <c r="K13" s="454"/>
      <c r="L13" s="182"/>
      <c r="M13" s="387"/>
      <c r="N13" s="387"/>
      <c r="O13" s="182"/>
      <c r="P13" s="182"/>
      <c r="Q13" s="182"/>
      <c r="R13" s="182"/>
      <c r="S13" s="182"/>
      <c r="T13" s="192"/>
    </row>
    <row r="14" spans="2:20" s="189" customFormat="1" ht="18.95" customHeight="1">
      <c r="B14" s="455" t="s">
        <v>99</v>
      </c>
      <c r="C14" s="456"/>
      <c r="D14" s="456"/>
      <c r="E14" s="457"/>
      <c r="F14" s="190"/>
      <c r="G14" s="190"/>
      <c r="H14" s="190"/>
      <c r="I14" s="191"/>
      <c r="J14" s="193" t="s">
        <v>100</v>
      </c>
      <c r="K14" s="193"/>
      <c r="L14" s="182"/>
      <c r="M14" s="387"/>
      <c r="N14" s="387"/>
      <c r="O14" s="182"/>
      <c r="P14" s="182"/>
      <c r="Q14" s="182"/>
      <c r="R14" s="182"/>
      <c r="S14" s="182"/>
      <c r="T14" s="192"/>
    </row>
    <row r="15" spans="2:20" ht="18.95" customHeight="1">
      <c r="B15" s="194"/>
      <c r="C15" s="195"/>
      <c r="D15" s="195"/>
      <c r="E15" s="196"/>
      <c r="I15" s="191"/>
      <c r="J15" s="193" t="s">
        <v>101</v>
      </c>
      <c r="K15" s="193"/>
      <c r="M15" s="387"/>
      <c r="N15" s="387"/>
      <c r="T15" s="186" t="s">
        <v>102</v>
      </c>
    </row>
    <row r="16" spans="2:20" ht="9" customHeight="1"/>
    <row r="17" spans="2:20" ht="9.9499999999999993" customHeight="1" thickBot="1"/>
    <row r="18" spans="2:20" ht="16.5" customHeight="1">
      <c r="B18" s="458" t="s">
        <v>103</v>
      </c>
      <c r="C18" s="459"/>
      <c r="D18" s="459"/>
      <c r="E18" s="459"/>
      <c r="F18" s="460"/>
      <c r="G18" s="461"/>
      <c r="H18" s="461"/>
      <c r="I18" s="461"/>
      <c r="J18" s="461"/>
      <c r="K18" s="461"/>
      <c r="L18" s="461"/>
      <c r="M18" s="461"/>
      <c r="N18" s="461"/>
      <c r="O18" s="461"/>
      <c r="P18" s="461"/>
      <c r="Q18" s="461"/>
      <c r="R18" s="461"/>
      <c r="S18" s="461"/>
      <c r="T18" s="462"/>
    </row>
    <row r="19" spans="2:20" ht="27.95" customHeight="1">
      <c r="B19" s="447" t="s">
        <v>104</v>
      </c>
      <c r="C19" s="448"/>
      <c r="D19" s="448"/>
      <c r="E19" s="448"/>
      <c r="F19" s="449"/>
      <c r="G19" s="450"/>
      <c r="H19" s="450"/>
      <c r="I19" s="450"/>
      <c r="J19" s="450"/>
      <c r="K19" s="450"/>
      <c r="L19" s="450"/>
      <c r="M19" s="450"/>
      <c r="N19" s="450"/>
      <c r="O19" s="450"/>
      <c r="P19" s="450"/>
      <c r="Q19" s="450"/>
      <c r="R19" s="450"/>
      <c r="S19" s="450"/>
      <c r="T19" s="451"/>
    </row>
    <row r="20" spans="2:20" ht="16.5" customHeight="1">
      <c r="B20" s="434" t="s">
        <v>103</v>
      </c>
      <c r="C20" s="435"/>
      <c r="D20" s="435"/>
      <c r="E20" s="435"/>
      <c r="F20" s="436"/>
      <c r="G20" s="437"/>
      <c r="H20" s="437"/>
      <c r="I20" s="437"/>
      <c r="J20" s="437"/>
      <c r="K20" s="437"/>
      <c r="L20" s="437"/>
      <c r="M20" s="437"/>
      <c r="N20" s="437"/>
      <c r="O20" s="437"/>
      <c r="P20" s="437"/>
      <c r="Q20" s="437"/>
      <c r="R20" s="437"/>
      <c r="S20" s="437"/>
      <c r="T20" s="438"/>
    </row>
    <row r="21" spans="2:20" ht="27.95" customHeight="1">
      <c r="B21" s="439" t="s">
        <v>105</v>
      </c>
      <c r="C21" s="440"/>
      <c r="D21" s="440"/>
      <c r="E21" s="440"/>
      <c r="F21" s="441" t="s">
        <v>106</v>
      </c>
      <c r="G21" s="442"/>
      <c r="H21" s="442"/>
      <c r="I21" s="442"/>
      <c r="J21" s="442"/>
      <c r="K21" s="442"/>
      <c r="L21" s="442"/>
      <c r="M21" s="442"/>
      <c r="N21" s="442"/>
      <c r="O21" s="442"/>
      <c r="P21" s="442"/>
      <c r="Q21" s="442"/>
      <c r="R21" s="442"/>
      <c r="S21" s="442"/>
      <c r="T21" s="443"/>
    </row>
    <row r="22" spans="2:20" ht="27.95" customHeight="1">
      <c r="B22" s="444" t="s">
        <v>107</v>
      </c>
      <c r="C22" s="445"/>
      <c r="D22" s="445"/>
      <c r="E22" s="446"/>
      <c r="F22" s="441" t="s">
        <v>106</v>
      </c>
      <c r="G22" s="442"/>
      <c r="H22" s="442"/>
      <c r="I22" s="442"/>
      <c r="J22" s="442"/>
      <c r="K22" s="442"/>
      <c r="L22" s="442"/>
      <c r="M22" s="442"/>
      <c r="N22" s="442"/>
      <c r="O22" s="442"/>
      <c r="P22" s="442"/>
      <c r="Q22" s="442"/>
      <c r="R22" s="442"/>
      <c r="S22" s="442"/>
      <c r="T22" s="443"/>
    </row>
    <row r="23" spans="2:20" ht="25.5" customHeight="1" thickBot="1">
      <c r="B23" s="422" t="s">
        <v>108</v>
      </c>
      <c r="C23" s="423"/>
      <c r="D23" s="423"/>
      <c r="E23" s="424"/>
      <c r="F23" s="425" t="s">
        <v>109</v>
      </c>
      <c r="G23" s="426"/>
      <c r="H23" s="426"/>
      <c r="I23" s="426"/>
      <c r="J23" s="427"/>
      <c r="K23" s="428" t="s">
        <v>110</v>
      </c>
      <c r="L23" s="423"/>
      <c r="M23" s="423"/>
      <c r="N23" s="424"/>
      <c r="O23" s="425" t="s">
        <v>109</v>
      </c>
      <c r="P23" s="426"/>
      <c r="Q23" s="426"/>
      <c r="R23" s="426"/>
      <c r="S23" s="426"/>
      <c r="T23" s="429"/>
    </row>
    <row r="24" spans="2:20" ht="18" customHeight="1" thickBot="1">
      <c r="B24" s="197" t="s">
        <v>111</v>
      </c>
      <c r="C24" s="197"/>
      <c r="D24" s="197"/>
      <c r="E24" s="197"/>
      <c r="F24" s="197"/>
      <c r="G24" s="197"/>
      <c r="H24" s="197"/>
      <c r="I24" s="197"/>
      <c r="J24" s="197"/>
      <c r="K24" s="197"/>
      <c r="L24" s="197"/>
      <c r="M24" s="197"/>
      <c r="N24" s="197"/>
      <c r="O24" s="197"/>
      <c r="P24" s="197"/>
      <c r="Q24" s="197"/>
      <c r="R24" s="197"/>
      <c r="S24" s="197"/>
      <c r="T24" s="197"/>
    </row>
    <row r="25" spans="2:20" ht="16.5" customHeight="1">
      <c r="B25" s="430" t="s">
        <v>103</v>
      </c>
      <c r="C25" s="431"/>
      <c r="D25" s="431"/>
      <c r="E25" s="432"/>
      <c r="F25" s="198"/>
      <c r="G25" s="199"/>
      <c r="H25" s="199"/>
      <c r="I25" s="199"/>
      <c r="J25" s="200"/>
      <c r="K25" s="433" t="s">
        <v>103</v>
      </c>
      <c r="L25" s="431"/>
      <c r="M25" s="431"/>
      <c r="N25" s="432"/>
      <c r="O25" s="201"/>
      <c r="P25" s="201"/>
      <c r="Q25" s="201"/>
      <c r="R25" s="201"/>
      <c r="S25" s="201"/>
      <c r="T25" s="202"/>
    </row>
    <row r="26" spans="2:20" ht="27.95" customHeight="1">
      <c r="B26" s="398" t="s">
        <v>112</v>
      </c>
      <c r="C26" s="399"/>
      <c r="D26" s="399"/>
      <c r="E26" s="400"/>
      <c r="F26" s="203"/>
      <c r="G26" s="204"/>
      <c r="H26" s="204"/>
      <c r="I26" s="204"/>
      <c r="J26" s="205"/>
      <c r="K26" s="401" t="s">
        <v>113</v>
      </c>
      <c r="L26" s="399"/>
      <c r="M26" s="399"/>
      <c r="N26" s="400"/>
      <c r="O26" s="204"/>
      <c r="P26" s="204"/>
      <c r="Q26" s="204"/>
      <c r="R26" s="204"/>
      <c r="S26" s="204"/>
      <c r="T26" s="206"/>
    </row>
    <row r="27" spans="2:20" ht="21" customHeight="1">
      <c r="B27" s="402" t="s">
        <v>114</v>
      </c>
      <c r="C27" s="403"/>
      <c r="D27" s="403"/>
      <c r="E27" s="404"/>
      <c r="F27" s="207"/>
      <c r="G27" s="208"/>
      <c r="H27" s="209"/>
      <c r="I27" s="209"/>
      <c r="J27" s="210"/>
      <c r="K27" s="405" t="s">
        <v>115</v>
      </c>
      <c r="L27" s="403"/>
      <c r="M27" s="403"/>
      <c r="N27" s="404"/>
      <c r="O27" s="406"/>
      <c r="P27" s="407"/>
      <c r="Q27" s="408"/>
      <c r="R27" s="211"/>
      <c r="S27" s="209"/>
      <c r="T27" s="212"/>
    </row>
    <row r="28" spans="2:20" ht="21" customHeight="1">
      <c r="B28" s="409" t="s">
        <v>116</v>
      </c>
      <c r="C28" s="410"/>
      <c r="D28" s="410"/>
      <c r="E28" s="411"/>
      <c r="F28" s="412" t="s">
        <v>117</v>
      </c>
      <c r="G28" s="413"/>
      <c r="H28" s="414" t="s">
        <v>118</v>
      </c>
      <c r="I28" s="415"/>
      <c r="J28" s="405" t="s">
        <v>119</v>
      </c>
      <c r="K28" s="403"/>
      <c r="L28" s="403"/>
      <c r="M28" s="403"/>
      <c r="N28" s="213"/>
      <c r="O28" s="209"/>
      <c r="P28" s="209"/>
      <c r="Q28" s="209"/>
      <c r="R28" s="209"/>
      <c r="S28" s="209"/>
      <c r="T28" s="212"/>
    </row>
    <row r="29" spans="2:20" ht="21" customHeight="1">
      <c r="B29" s="416" t="s">
        <v>120</v>
      </c>
      <c r="C29" s="417"/>
      <c r="D29" s="417"/>
      <c r="E29" s="418"/>
      <c r="F29" s="214"/>
      <c r="G29" s="214"/>
      <c r="H29" s="214"/>
      <c r="I29" s="214"/>
      <c r="J29" s="214"/>
      <c r="K29" s="214"/>
      <c r="L29" s="214"/>
      <c r="M29" s="214"/>
      <c r="N29" s="214"/>
      <c r="O29" s="214"/>
      <c r="P29" s="214"/>
      <c r="Q29" s="214"/>
      <c r="R29" s="214"/>
      <c r="S29" s="214"/>
      <c r="T29" s="215"/>
    </row>
    <row r="30" spans="2:20" ht="21" customHeight="1">
      <c r="B30" s="419"/>
      <c r="C30" s="420"/>
      <c r="D30" s="420"/>
      <c r="E30" s="421"/>
      <c r="F30" s="214"/>
      <c r="G30" s="214"/>
      <c r="H30" s="214"/>
      <c r="I30" s="214"/>
      <c r="J30" s="214"/>
      <c r="K30" s="214"/>
      <c r="L30" s="214"/>
      <c r="M30" s="214"/>
      <c r="N30" s="214"/>
      <c r="O30" s="214"/>
      <c r="P30" s="214"/>
      <c r="Q30" s="214"/>
      <c r="R30" s="214"/>
      <c r="S30" s="214"/>
      <c r="T30" s="215"/>
    </row>
    <row r="31" spans="2:20" ht="4.5" customHeight="1">
      <c r="B31" s="216"/>
      <c r="T31" s="217"/>
    </row>
    <row r="32" spans="2:20" ht="11.25" customHeight="1">
      <c r="B32" s="389" t="s">
        <v>121</v>
      </c>
      <c r="C32" s="390"/>
      <c r="D32" s="390"/>
      <c r="E32" s="390"/>
      <c r="F32" s="390"/>
      <c r="G32" s="390"/>
      <c r="H32" s="390"/>
      <c r="I32" s="390"/>
      <c r="J32" s="390"/>
      <c r="K32" s="390"/>
      <c r="L32" s="390"/>
      <c r="M32" s="390"/>
      <c r="N32" s="390"/>
      <c r="O32" s="390"/>
      <c r="P32" s="390"/>
      <c r="Q32" s="390"/>
      <c r="R32" s="390"/>
      <c r="S32" s="390"/>
      <c r="T32" s="391"/>
    </row>
    <row r="33" spans="2:20" ht="11.25" customHeight="1">
      <c r="B33" s="389" t="s">
        <v>122</v>
      </c>
      <c r="C33" s="390"/>
      <c r="D33" s="390"/>
      <c r="E33" s="390"/>
      <c r="F33" s="390"/>
      <c r="G33" s="390"/>
      <c r="H33" s="390"/>
      <c r="I33" s="390"/>
      <c r="J33" s="390"/>
      <c r="K33" s="390"/>
      <c r="L33" s="390"/>
      <c r="M33" s="390"/>
      <c r="N33" s="390"/>
      <c r="O33" s="390"/>
      <c r="P33" s="390"/>
      <c r="Q33" s="390"/>
      <c r="R33" s="390"/>
      <c r="S33" s="390"/>
      <c r="T33" s="391"/>
    </row>
    <row r="34" spans="2:20" ht="11.25" customHeight="1">
      <c r="B34" s="389" t="s">
        <v>123</v>
      </c>
      <c r="C34" s="390"/>
      <c r="D34" s="390"/>
      <c r="E34" s="390"/>
      <c r="F34" s="390"/>
      <c r="G34" s="390"/>
      <c r="H34" s="390"/>
      <c r="I34" s="390"/>
      <c r="J34" s="390"/>
      <c r="K34" s="390"/>
      <c r="L34" s="390"/>
      <c r="M34" s="390"/>
      <c r="N34" s="390"/>
      <c r="O34" s="390"/>
      <c r="P34" s="390"/>
      <c r="Q34" s="390"/>
      <c r="R34" s="390"/>
      <c r="S34" s="390"/>
      <c r="T34" s="391"/>
    </row>
    <row r="35" spans="2:20" ht="11.25" customHeight="1">
      <c r="B35" s="389" t="s">
        <v>124</v>
      </c>
      <c r="C35" s="390"/>
      <c r="D35" s="390"/>
      <c r="E35" s="390"/>
      <c r="F35" s="390"/>
      <c r="G35" s="390"/>
      <c r="H35" s="390"/>
      <c r="I35" s="390"/>
      <c r="J35" s="390"/>
      <c r="K35" s="390"/>
      <c r="L35" s="390"/>
      <c r="M35" s="390"/>
      <c r="N35" s="390"/>
      <c r="O35" s="390"/>
      <c r="P35" s="390"/>
      <c r="Q35" s="390"/>
      <c r="R35" s="390"/>
      <c r="S35" s="390"/>
      <c r="T35" s="391"/>
    </row>
    <row r="36" spans="2:20" ht="11.25" customHeight="1">
      <c r="B36" s="389" t="s">
        <v>125</v>
      </c>
      <c r="C36" s="390"/>
      <c r="D36" s="390"/>
      <c r="E36" s="390"/>
      <c r="F36" s="390"/>
      <c r="G36" s="390"/>
      <c r="H36" s="390"/>
      <c r="I36" s="390"/>
      <c r="J36" s="390"/>
      <c r="K36" s="390"/>
      <c r="L36" s="390"/>
      <c r="M36" s="390"/>
      <c r="N36" s="390"/>
      <c r="O36" s="390"/>
      <c r="P36" s="390"/>
      <c r="Q36" s="390"/>
      <c r="R36" s="390"/>
      <c r="S36" s="390"/>
      <c r="T36" s="391"/>
    </row>
    <row r="37" spans="2:20" ht="3.75" customHeight="1">
      <c r="B37" s="218"/>
      <c r="C37" s="189"/>
      <c r="D37" s="189"/>
      <c r="E37" s="189"/>
      <c r="F37" s="189"/>
      <c r="G37" s="189"/>
      <c r="H37" s="189"/>
      <c r="I37" s="189"/>
      <c r="J37" s="189"/>
      <c r="K37" s="189"/>
      <c r="L37" s="189"/>
      <c r="M37" s="189"/>
      <c r="N37" s="189"/>
      <c r="O37" s="189"/>
      <c r="P37" s="189"/>
      <c r="Q37" s="189"/>
      <c r="R37" s="189"/>
      <c r="S37" s="189"/>
      <c r="T37" s="219"/>
    </row>
    <row r="38" spans="2:20" ht="12" customHeight="1">
      <c r="B38" s="218"/>
      <c r="C38" s="189"/>
      <c r="D38" s="387" t="s">
        <v>126</v>
      </c>
      <c r="E38" s="387"/>
      <c r="F38" s="387"/>
      <c r="G38" s="387"/>
      <c r="H38" s="387"/>
      <c r="I38" s="387"/>
      <c r="J38" s="387" t="s">
        <v>127</v>
      </c>
      <c r="K38" s="387"/>
      <c r="L38" s="387"/>
      <c r="M38" s="387"/>
      <c r="N38" s="387"/>
      <c r="O38" s="387"/>
      <c r="P38" s="387"/>
      <c r="Q38" s="387"/>
      <c r="R38" s="189"/>
      <c r="S38" s="189"/>
      <c r="T38" s="217"/>
    </row>
    <row r="39" spans="2:20" ht="3" customHeight="1">
      <c r="B39" s="218"/>
      <c r="C39" s="189"/>
      <c r="D39" s="220"/>
      <c r="E39" s="221"/>
      <c r="F39" s="221"/>
      <c r="G39" s="221"/>
      <c r="H39" s="221"/>
      <c r="I39" s="221"/>
      <c r="J39" s="189"/>
      <c r="K39" s="189"/>
      <c r="L39" s="189"/>
      <c r="M39" s="189"/>
      <c r="N39" s="189"/>
      <c r="O39" s="189"/>
      <c r="P39" s="189"/>
      <c r="Q39" s="189"/>
      <c r="R39" s="189"/>
      <c r="S39" s="189"/>
      <c r="T39" s="217"/>
    </row>
    <row r="40" spans="2:20" ht="12.75" customHeight="1">
      <c r="B40" s="218"/>
      <c r="C40" s="189"/>
      <c r="D40" s="189"/>
      <c r="E40" s="222" t="s">
        <v>128</v>
      </c>
      <c r="F40" s="222" t="s">
        <v>129</v>
      </c>
      <c r="G40" s="222" t="s">
        <v>130</v>
      </c>
      <c r="H40" s="222" t="s">
        <v>131</v>
      </c>
      <c r="I40" s="222" t="s">
        <v>132</v>
      </c>
      <c r="J40" s="223"/>
      <c r="K40" s="222" t="s">
        <v>133</v>
      </c>
      <c r="L40" s="222" t="s">
        <v>134</v>
      </c>
      <c r="M40" s="222" t="s">
        <v>135</v>
      </c>
      <c r="N40" s="222" t="s">
        <v>136</v>
      </c>
      <c r="O40" s="222" t="s">
        <v>137</v>
      </c>
      <c r="T40" s="217"/>
    </row>
    <row r="41" spans="2:20" ht="12.75" customHeight="1">
      <c r="B41" s="218"/>
      <c r="C41" s="189"/>
      <c r="D41" s="189"/>
      <c r="E41" s="222" t="s">
        <v>135</v>
      </c>
      <c r="F41" s="222" t="s">
        <v>136</v>
      </c>
      <c r="G41" s="222" t="s">
        <v>137</v>
      </c>
      <c r="H41" s="222" t="s">
        <v>138</v>
      </c>
      <c r="I41" s="222"/>
      <c r="J41" s="223"/>
      <c r="K41" s="222" t="s">
        <v>138</v>
      </c>
      <c r="L41" s="224" t="s">
        <v>139</v>
      </c>
      <c r="M41" s="222" t="s">
        <v>140</v>
      </c>
      <c r="N41" s="224" t="s">
        <v>141</v>
      </c>
      <c r="O41" s="222" t="s">
        <v>142</v>
      </c>
      <c r="T41" s="217"/>
    </row>
    <row r="42" spans="2:20" s="226" customFormat="1" ht="12" customHeight="1">
      <c r="B42" s="225" t="s">
        <v>143</v>
      </c>
      <c r="D42" s="388" t="s">
        <v>144</v>
      </c>
      <c r="E42" s="388"/>
      <c r="F42" s="388"/>
      <c r="G42" s="388"/>
      <c r="H42" s="388"/>
      <c r="I42" s="388"/>
      <c r="J42" s="388"/>
      <c r="K42" s="388"/>
      <c r="L42" s="388"/>
      <c r="M42" s="388"/>
      <c r="N42" s="388"/>
      <c r="O42" s="388"/>
      <c r="T42" s="227"/>
    </row>
    <row r="43" spans="2:20" ht="12" customHeight="1">
      <c r="B43" s="389" t="s">
        <v>145</v>
      </c>
      <c r="C43" s="390"/>
      <c r="D43" s="390"/>
      <c r="E43" s="390"/>
      <c r="F43" s="390"/>
      <c r="G43" s="390"/>
      <c r="H43" s="390"/>
      <c r="I43" s="390"/>
      <c r="J43" s="390"/>
      <c r="K43" s="390"/>
      <c r="L43" s="390"/>
      <c r="M43" s="390"/>
      <c r="N43" s="390"/>
      <c r="O43" s="390"/>
      <c r="P43" s="390"/>
      <c r="Q43" s="390"/>
      <c r="R43" s="390"/>
      <c r="S43" s="390"/>
      <c r="T43" s="391"/>
    </row>
    <row r="44" spans="2:20" ht="3" customHeight="1" thickBot="1">
      <c r="B44" s="228"/>
      <c r="C44" s="229"/>
      <c r="D44" s="229"/>
      <c r="E44" s="229"/>
      <c r="F44" s="229"/>
      <c r="G44" s="229"/>
      <c r="H44" s="229"/>
      <c r="I44" s="229"/>
      <c r="J44" s="229"/>
      <c r="K44" s="229"/>
      <c r="L44" s="229"/>
      <c r="M44" s="229"/>
      <c r="N44" s="229"/>
      <c r="O44" s="229"/>
      <c r="P44" s="229"/>
      <c r="Q44" s="229"/>
      <c r="R44" s="229"/>
      <c r="S44" s="229"/>
      <c r="T44" s="230"/>
    </row>
    <row r="45" spans="2:20" ht="5.25" customHeight="1"/>
    <row r="46" spans="2:20" s="232" customFormat="1" ht="12" customHeight="1">
      <c r="B46" s="392" t="s">
        <v>146</v>
      </c>
      <c r="C46" s="392"/>
      <c r="D46" s="392"/>
      <c r="E46" s="392"/>
      <c r="F46" s="392"/>
      <c r="G46" s="392"/>
      <c r="H46" s="392"/>
      <c r="I46" s="392"/>
      <c r="J46" s="392"/>
      <c r="K46" s="392"/>
      <c r="L46" s="392"/>
      <c r="M46" s="392"/>
      <c r="N46" s="392"/>
      <c r="O46" s="392"/>
      <c r="P46" s="392"/>
      <c r="Q46" s="392"/>
      <c r="R46" s="392"/>
      <c r="S46" s="392"/>
      <c r="T46" s="392"/>
    </row>
    <row r="47" spans="2:20" s="232" customFormat="1" ht="5.25" customHeight="1">
      <c r="B47" s="231"/>
      <c r="C47" s="231"/>
      <c r="D47" s="231"/>
      <c r="E47" s="231"/>
      <c r="F47" s="231"/>
      <c r="G47" s="231"/>
      <c r="H47" s="231"/>
      <c r="I47" s="231"/>
      <c r="J47" s="231"/>
      <c r="K47" s="231"/>
      <c r="L47" s="231"/>
      <c r="M47" s="231"/>
      <c r="N47" s="231"/>
      <c r="O47" s="231"/>
      <c r="P47" s="231"/>
      <c r="Q47" s="231"/>
      <c r="R47" s="231"/>
      <c r="S47" s="231"/>
      <c r="T47" s="231"/>
    </row>
    <row r="48" spans="2:20" s="232" customFormat="1" ht="20.100000000000001" customHeight="1">
      <c r="B48" s="393" t="s">
        <v>147</v>
      </c>
      <c r="C48" s="394"/>
      <c r="D48" s="394"/>
      <c r="E48" s="395"/>
      <c r="F48" s="233" t="s">
        <v>148</v>
      </c>
      <c r="G48" s="396" t="s">
        <v>149</v>
      </c>
      <c r="H48" s="397"/>
      <c r="I48" s="233" t="s">
        <v>150</v>
      </c>
      <c r="J48" s="396" t="s">
        <v>151</v>
      </c>
      <c r="K48" s="397"/>
      <c r="L48" s="233" t="s">
        <v>152</v>
      </c>
      <c r="M48" s="396" t="s">
        <v>153</v>
      </c>
      <c r="N48" s="397"/>
      <c r="O48" s="233" t="s">
        <v>154</v>
      </c>
      <c r="P48" s="396" t="s">
        <v>155</v>
      </c>
      <c r="Q48" s="397"/>
      <c r="R48" s="234"/>
    </row>
    <row r="49" spans="2:20" s="232" customFormat="1" ht="8.25" customHeight="1">
      <c r="B49" s="370"/>
      <c r="C49" s="370"/>
      <c r="D49" s="370"/>
      <c r="E49" s="370"/>
      <c r="F49" s="231"/>
      <c r="G49" s="231"/>
      <c r="H49" s="231"/>
      <c r="I49" s="231"/>
      <c r="J49" s="231"/>
      <c r="K49" s="231"/>
      <c r="L49" s="231"/>
      <c r="M49" s="231"/>
      <c r="N49" s="231"/>
      <c r="O49" s="231"/>
      <c r="P49" s="231"/>
      <c r="Q49" s="231"/>
      <c r="R49" s="231"/>
      <c r="S49" s="231"/>
      <c r="T49" s="231"/>
    </row>
    <row r="50" spans="2:20" s="232" customFormat="1" ht="15" customHeight="1">
      <c r="B50" s="371" t="s">
        <v>156</v>
      </c>
      <c r="C50" s="372"/>
      <c r="D50" s="372"/>
      <c r="E50" s="373"/>
      <c r="F50" s="380" t="s">
        <v>157</v>
      </c>
      <c r="G50" s="381"/>
      <c r="H50" s="381"/>
      <c r="I50" s="381"/>
      <c r="J50" s="382"/>
      <c r="K50" s="380" t="s">
        <v>158</v>
      </c>
      <c r="L50" s="382"/>
      <c r="M50" s="380" t="s">
        <v>159</v>
      </c>
      <c r="N50" s="381"/>
      <c r="O50" s="381"/>
      <c r="P50" s="380" t="s">
        <v>160</v>
      </c>
      <c r="Q50" s="381"/>
      <c r="R50" s="382"/>
      <c r="S50" s="234"/>
    </row>
    <row r="51" spans="2:20" s="232" customFormat="1" ht="15" customHeight="1">
      <c r="B51" s="374"/>
      <c r="C51" s="375"/>
      <c r="D51" s="375"/>
      <c r="E51" s="376"/>
      <c r="F51" s="383" t="s">
        <v>161</v>
      </c>
      <c r="G51" s="384"/>
      <c r="H51" s="384"/>
      <c r="I51" s="384"/>
      <c r="J51" s="385"/>
      <c r="K51" s="380" t="s">
        <v>162</v>
      </c>
      <c r="L51" s="382"/>
      <c r="M51" s="367" t="s">
        <v>163</v>
      </c>
      <c r="N51" s="368"/>
      <c r="O51" s="369"/>
      <c r="P51" s="367" t="s">
        <v>164</v>
      </c>
      <c r="Q51" s="368"/>
      <c r="R51" s="369"/>
      <c r="S51" s="234"/>
    </row>
    <row r="52" spans="2:20" s="232" customFormat="1" ht="15" customHeight="1">
      <c r="B52" s="377"/>
      <c r="C52" s="378"/>
      <c r="D52" s="378"/>
      <c r="E52" s="379"/>
      <c r="F52" s="365"/>
      <c r="G52" s="386"/>
      <c r="H52" s="386"/>
      <c r="I52" s="386"/>
      <c r="J52" s="366"/>
      <c r="K52" s="365" t="s">
        <v>165</v>
      </c>
      <c r="L52" s="366"/>
      <c r="M52" s="367" t="s">
        <v>163</v>
      </c>
      <c r="N52" s="368"/>
      <c r="O52" s="369"/>
      <c r="P52" s="367" t="s">
        <v>164</v>
      </c>
      <c r="Q52" s="368"/>
      <c r="R52" s="369"/>
      <c r="S52" s="234"/>
    </row>
    <row r="53" spans="2:20" s="232" customFormat="1" ht="20.25" customHeight="1">
      <c r="B53" s="370"/>
      <c r="C53" s="370"/>
      <c r="D53" s="370"/>
      <c r="E53" s="370"/>
      <c r="F53" s="231"/>
      <c r="G53" s="231"/>
      <c r="H53" s="231"/>
      <c r="I53" s="231"/>
      <c r="J53" s="231"/>
      <c r="K53" s="231"/>
      <c r="L53" s="231"/>
      <c r="M53" s="231"/>
      <c r="N53" s="231"/>
      <c r="O53" s="231"/>
      <c r="P53" s="231"/>
      <c r="Q53" s="231"/>
      <c r="R53" s="231"/>
      <c r="S53" s="231"/>
      <c r="T53" s="231"/>
    </row>
    <row r="54" spans="2:20" ht="30" customHeight="1"/>
    <row r="55" spans="2:20" ht="30" customHeight="1"/>
    <row r="56" spans="2:20" ht="30" customHeight="1"/>
  </sheetData>
  <mergeCells count="70">
    <mergeCell ref="B8:T8"/>
    <mergeCell ref="B1:T1"/>
    <mergeCell ref="K3:N3"/>
    <mergeCell ref="O3:T3"/>
    <mergeCell ref="B5:H5"/>
    <mergeCell ref="B7:T7"/>
    <mergeCell ref="B19:E19"/>
    <mergeCell ref="F19:T19"/>
    <mergeCell ref="B9:T9"/>
    <mergeCell ref="B10:T10"/>
    <mergeCell ref="B11:T11"/>
    <mergeCell ref="B12:T12"/>
    <mergeCell ref="J13:K13"/>
    <mergeCell ref="M13:N13"/>
    <mergeCell ref="B14:E14"/>
    <mergeCell ref="M14:N14"/>
    <mergeCell ref="M15:N15"/>
    <mergeCell ref="B18:E18"/>
    <mergeCell ref="F18:T18"/>
    <mergeCell ref="B20:E20"/>
    <mergeCell ref="F20:T20"/>
    <mergeCell ref="B21:E21"/>
    <mergeCell ref="F21:T21"/>
    <mergeCell ref="B22:E22"/>
    <mergeCell ref="F22:T22"/>
    <mergeCell ref="B23:E23"/>
    <mergeCell ref="F23:J23"/>
    <mergeCell ref="K23:N23"/>
    <mergeCell ref="O23:T23"/>
    <mergeCell ref="B25:E25"/>
    <mergeCell ref="K25:N25"/>
    <mergeCell ref="B36:T36"/>
    <mergeCell ref="B26:E26"/>
    <mergeCell ref="K26:N26"/>
    <mergeCell ref="B27:E27"/>
    <mergeCell ref="K27:N27"/>
    <mergeCell ref="O27:Q27"/>
    <mergeCell ref="B28:E28"/>
    <mergeCell ref="F28:G28"/>
    <mergeCell ref="H28:I28"/>
    <mergeCell ref="J28:M28"/>
    <mergeCell ref="B29:E30"/>
    <mergeCell ref="B32:T32"/>
    <mergeCell ref="B33:T33"/>
    <mergeCell ref="B34:T34"/>
    <mergeCell ref="B35:T35"/>
    <mergeCell ref="B48:E48"/>
    <mergeCell ref="G48:H48"/>
    <mergeCell ref="J48:K48"/>
    <mergeCell ref="M48:N48"/>
    <mergeCell ref="P48:Q48"/>
    <mergeCell ref="D38:I38"/>
    <mergeCell ref="J38:Q38"/>
    <mergeCell ref="D42:O42"/>
    <mergeCell ref="B43:T43"/>
    <mergeCell ref="B46:T46"/>
    <mergeCell ref="K52:L52"/>
    <mergeCell ref="M52:O52"/>
    <mergeCell ref="P52:R52"/>
    <mergeCell ref="B53:E53"/>
    <mergeCell ref="B49:E49"/>
    <mergeCell ref="B50:E52"/>
    <mergeCell ref="F50:J50"/>
    <mergeCell ref="K50:L50"/>
    <mergeCell ref="M50:O50"/>
    <mergeCell ref="P50:R50"/>
    <mergeCell ref="F51:J52"/>
    <mergeCell ref="K51:L51"/>
    <mergeCell ref="M51:O51"/>
    <mergeCell ref="P51:R51"/>
  </mergeCells>
  <phoneticPr fontId="2"/>
  <pageMargins left="0.47244094488188981" right="0" top="0.55118110236220474" bottom="0" header="0.19685039370078741" footer="0.1968503937007874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請求書(契約外)</vt:lpstr>
      <vt:lpstr>例_外注、資材、リース等</vt:lpstr>
      <vt:lpstr>例_燃料関係</vt:lpstr>
      <vt:lpstr>振込依頼書</vt:lpstr>
      <vt:lpstr>振込依頼書!Print_Area</vt:lpstr>
      <vt:lpstr>'請求書(契約外)'!Print_Area</vt:lpstr>
      <vt:lpstr>'例_外注、資材、リース等'!Print_Area</vt:lpstr>
      <vt:lpstr>例_燃料関係!Print_Area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T-ONO</dc:creator>
  <cp:lastModifiedBy>Fujitsu01</cp:lastModifiedBy>
  <cp:revision>1</cp:revision>
  <cp:lastPrinted>2023-10-03T00:09:40Z</cp:lastPrinted>
  <dcterms:created xsi:type="dcterms:W3CDTF">2022-09-06T23:36:11Z</dcterms:created>
  <dcterms:modified xsi:type="dcterms:W3CDTF">2023-10-03T00:09:44Z</dcterms:modified>
</cp:coreProperties>
</file>