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6e22eb52afe93198/工事部　800.ｲﾝﾎﾞｲｽ請求書･仕訳表・登録一覧他/改訂検討中02.27/請求書、出来高調書_2023.10/配布用/"/>
    </mc:Choice>
  </mc:AlternateContent>
  <xr:revisionPtr revIDLastSave="15" documentId="13_ncr:1_{DC914D5B-210A-46BB-94EC-E658DC58D1A6}" xr6:coauthVersionLast="47" xr6:coauthVersionMax="47" xr10:uidLastSave="{99973E8D-A6CF-4A4A-81B4-9F411186D5B5}"/>
  <bookViews>
    <workbookView xWindow="-120" yWindow="-120" windowWidth="29040" windowHeight="15840" tabRatio="653" xr2:uid="{E039A542-2959-4AFA-8A2A-1CDC4B86AC03}"/>
  </bookViews>
  <sheets>
    <sheet name="請求書(契約)" sheetId="11" r:id="rId1"/>
    <sheet name="例_外注" sheetId="32" r:id="rId2"/>
    <sheet name="振込依頼書" sheetId="31" r:id="rId3"/>
  </sheets>
  <definedNames>
    <definedName name="_xlnm.Print_Area" localSheetId="2">振込依頼書!$A$1:$U$52</definedName>
    <definedName name="_xlnm.Print_Area" localSheetId="0">'請求書(契約)'!$A$1:$S$28</definedName>
    <definedName name="_xlnm.Print_Area" localSheetId="1">例_外注!$A$1:$S$28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3" i="32" l="1"/>
  <c r="U34" i="32" s="1"/>
  <c r="U35" i="32" s="1"/>
  <c r="U36" i="32" s="1"/>
  <c r="U37" i="32" s="1"/>
  <c r="U38" i="32" s="1"/>
  <c r="U39" i="32" s="1"/>
  <c r="U40" i="32" s="1"/>
  <c r="U41" i="32" s="1"/>
  <c r="U42" i="32" s="1"/>
  <c r="U43" i="32" s="1"/>
  <c r="Q24" i="32"/>
  <c r="P24" i="32"/>
  <c r="F24" i="32" s="1"/>
  <c r="P23" i="32"/>
  <c r="Q23" i="32"/>
  <c r="F23" i="32"/>
  <c r="Q22" i="32"/>
  <c r="P22" i="32"/>
  <c r="F22" i="32"/>
  <c r="P21" i="32"/>
  <c r="O21" i="32"/>
  <c r="N21" i="32"/>
  <c r="L21" i="32"/>
  <c r="K21" i="32"/>
  <c r="Q21" i="32" s="1"/>
  <c r="I21" i="32"/>
  <c r="F21" i="32" s="1"/>
  <c r="G21" i="32" s="1"/>
  <c r="P20" i="32"/>
  <c r="O20" i="32"/>
  <c r="O19" i="32" s="1"/>
  <c r="N20" i="32"/>
  <c r="L20" i="32"/>
  <c r="L19" i="32" s="1"/>
  <c r="K20" i="32"/>
  <c r="I20" i="32"/>
  <c r="I19" i="32" s="1"/>
  <c r="R19" i="32"/>
  <c r="Q18" i="32"/>
  <c r="P18" i="32"/>
  <c r="F18" i="32"/>
  <c r="Q17" i="32"/>
  <c r="P17" i="32"/>
  <c r="F17" i="32"/>
  <c r="G17" i="32" s="1"/>
  <c r="Q16" i="32"/>
  <c r="P16" i="32"/>
  <c r="F16" i="32"/>
  <c r="G16" i="32" s="1"/>
  <c r="Q15" i="32"/>
  <c r="P15" i="32"/>
  <c r="G15" i="32"/>
  <c r="R14" i="32"/>
  <c r="R25" i="32" s="1"/>
  <c r="O14" i="32"/>
  <c r="O25" i="32" s="1"/>
  <c r="N14" i="32"/>
  <c r="L14" i="32"/>
  <c r="L25" i="32" s="1"/>
  <c r="K14" i="32"/>
  <c r="I14" i="32"/>
  <c r="I25" i="32" s="1"/>
  <c r="Q24" i="11"/>
  <c r="P24" i="11"/>
  <c r="F24" i="11" s="1"/>
  <c r="P23" i="11"/>
  <c r="Q23" i="11"/>
  <c r="F23" i="11"/>
  <c r="Q22" i="11"/>
  <c r="P22" i="11"/>
  <c r="F22" i="11" s="1"/>
  <c r="Q20" i="32" l="1"/>
  <c r="Q19" i="32" s="1"/>
  <c r="Q25" i="32" s="1"/>
  <c r="N19" i="32"/>
  <c r="H8" i="32" s="1"/>
  <c r="K25" i="32"/>
  <c r="K19" i="32"/>
  <c r="Q14" i="32"/>
  <c r="J14" i="32" s="1"/>
  <c r="N25" i="32"/>
  <c r="H4" i="32" s="1"/>
  <c r="F20" i="32"/>
  <c r="G20" i="32" s="1"/>
  <c r="F18" i="11"/>
  <c r="F17" i="11"/>
  <c r="F16" i="11"/>
  <c r="N2" i="11"/>
  <c r="P14" i="32" l="1"/>
  <c r="M14" i="32" s="1"/>
  <c r="G15" i="11"/>
  <c r="P21" i="11" l="1"/>
  <c r="P20" i="11"/>
  <c r="P18" i="11"/>
  <c r="P17" i="11"/>
  <c r="P16" i="11"/>
  <c r="P15" i="11"/>
  <c r="N20" i="11"/>
  <c r="O20" i="11"/>
  <c r="Q18" i="11" l="1"/>
  <c r="Q17" i="11"/>
  <c r="Q16" i="11"/>
  <c r="Q15" i="11"/>
  <c r="I20" i="11" l="1"/>
  <c r="F20" i="11" s="1"/>
  <c r="G20" i="11" s="1"/>
  <c r="I21" i="11"/>
  <c r="R19" i="11"/>
  <c r="I19" i="11" l="1"/>
  <c r="F21" i="11"/>
  <c r="G21" i="11" s="1"/>
  <c r="I14" i="11" l="1"/>
  <c r="U33" i="11" l="1"/>
  <c r="U34" i="11" s="1"/>
  <c r="U35" i="11" s="1"/>
  <c r="U36" i="11" s="1"/>
  <c r="U37" i="11" s="1"/>
  <c r="U38" i="11" s="1"/>
  <c r="U39" i="11" s="1"/>
  <c r="U40" i="11" s="1"/>
  <c r="U41" i="11" s="1"/>
  <c r="U42" i="11" s="1"/>
  <c r="U43" i="11" s="1"/>
  <c r="R14" i="11"/>
  <c r="N14" i="11"/>
  <c r="K14" i="11"/>
  <c r="O21" i="11" l="1"/>
  <c r="N21" i="11"/>
  <c r="N19" i="11" s="1"/>
  <c r="N25" i="11" s="1"/>
  <c r="L21" i="11"/>
  <c r="K21" i="11"/>
  <c r="Q21" i="11" s="1"/>
  <c r="L20" i="11"/>
  <c r="K20" i="11"/>
  <c r="Q20" i="11" s="1"/>
  <c r="Q19" i="11" l="1"/>
  <c r="L19" i="11"/>
  <c r="O19" i="11"/>
  <c r="H8" i="11"/>
  <c r="K19" i="11"/>
  <c r="O14" i="11"/>
  <c r="L14" i="11"/>
  <c r="Q14" i="11" l="1"/>
  <c r="K25" i="11"/>
  <c r="R25" i="11"/>
  <c r="L25" i="11"/>
  <c r="O25" i="11"/>
  <c r="H4" i="11"/>
  <c r="P14" i="11" l="1"/>
  <c r="J14" i="11"/>
  <c r="I25" i="11"/>
  <c r="Q25" i="11"/>
  <c r="M14" i="11" l="1"/>
  <c r="G17" i="11"/>
  <c r="G16" i="11"/>
</calcChain>
</file>

<file path=xl/sharedStrings.xml><?xml version="1.0" encoding="utf-8"?>
<sst xmlns="http://schemas.openxmlformats.org/spreadsheetml/2006/main" count="279" uniqueCount="169">
  <si>
    <t>請求金額</t>
    <rPh sb="0" eb="2">
      <t>セイキュウ</t>
    </rPh>
    <rPh sb="2" eb="4">
      <t>キンガク</t>
    </rPh>
    <phoneticPr fontId="2"/>
  </si>
  <si>
    <t>内消費税及び地方消費税額</t>
    <rPh sb="0" eb="1">
      <t>ウチ</t>
    </rPh>
    <rPh sb="1" eb="4">
      <t>ショウヒゼイ</t>
    </rPh>
    <rPh sb="4" eb="5">
      <t>オヨ</t>
    </rPh>
    <rPh sb="6" eb="8">
      <t>チホウ</t>
    </rPh>
    <rPh sb="8" eb="12">
      <t>ショウヒゼイガク</t>
    </rPh>
    <phoneticPr fontId="2"/>
  </si>
  <si>
    <t>作業所　御中</t>
    <rPh sb="0" eb="2">
      <t>サギョウ</t>
    </rPh>
    <rPh sb="2" eb="3">
      <t>ショ</t>
    </rPh>
    <rPh sb="4" eb="6">
      <t>オンチュウ</t>
    </rPh>
    <phoneticPr fontId="2"/>
  </si>
  <si>
    <t>単位</t>
    <rPh sb="0" eb="2">
      <t>タンイ</t>
    </rPh>
    <phoneticPr fontId="2"/>
  </si>
  <si>
    <t>今回</t>
    <rPh sb="0" eb="2">
      <t>コンカイ</t>
    </rPh>
    <phoneticPr fontId="2"/>
  </si>
  <si>
    <t>累計</t>
    <rPh sb="0" eb="2">
      <t>ルイケイ</t>
    </rPh>
    <phoneticPr fontId="2"/>
  </si>
  <si>
    <t>数量</t>
    <rPh sb="0" eb="2">
      <t>スウリョウ</t>
    </rPh>
    <phoneticPr fontId="2"/>
  </si>
  <si>
    <t>単価</t>
    <rPh sb="0" eb="2">
      <t>タンカ</t>
    </rPh>
    <phoneticPr fontId="2"/>
  </si>
  <si>
    <t>金額</t>
    <rPh sb="0" eb="2">
      <t>キンガク</t>
    </rPh>
    <phoneticPr fontId="2"/>
  </si>
  <si>
    <t>株式会社 日豊建設</t>
    <rPh sb="0" eb="4">
      <t>カブシ</t>
    </rPh>
    <rPh sb="5" eb="9">
      <t>ニッポウ</t>
    </rPh>
    <phoneticPr fontId="2"/>
  </si>
  <si>
    <t>　請　　　求　　　書　</t>
    <rPh sb="1" eb="2">
      <t>ショウ</t>
    </rPh>
    <rPh sb="5" eb="6">
      <t>モトム</t>
    </rPh>
    <rPh sb="9" eb="10">
      <t>ショ</t>
    </rPh>
    <phoneticPr fontId="2"/>
  </si>
  <si>
    <t>名称</t>
    <rPh sb="0" eb="2">
      <t>メイショウ</t>
    </rPh>
    <phoneticPr fontId="2"/>
  </si>
  <si>
    <t>請求内容</t>
    <rPh sb="0" eb="2">
      <t>セイキュウ</t>
    </rPh>
    <rPh sb="2" eb="4">
      <t>ナイヨウ</t>
    </rPh>
    <phoneticPr fontId="2"/>
  </si>
  <si>
    <t>契約</t>
    <rPh sb="0" eb="2">
      <t>ケイヤク</t>
    </rPh>
    <phoneticPr fontId="2"/>
  </si>
  <si>
    <t>前回迄</t>
    <rPh sb="0" eb="3">
      <t>ゼンカイマデ</t>
    </rPh>
    <phoneticPr fontId="2"/>
  </si>
  <si>
    <t>枚</t>
    <rPh sb="0" eb="1">
      <t>マイ</t>
    </rPh>
    <phoneticPr fontId="2"/>
  </si>
  <si>
    <t>電話番号：</t>
    <rPh sb="0" eb="2">
      <t>デンワ</t>
    </rPh>
    <rPh sb="2" eb="4">
      <t>バンゴウ</t>
    </rPh>
    <phoneticPr fontId="2"/>
  </si>
  <si>
    <t>(内訳)別紙明細書　</t>
    <rPh sb="1" eb="3">
      <t>ウチワケ</t>
    </rPh>
    <rPh sb="4" eb="6">
      <t>ベッシ</t>
    </rPh>
    <rPh sb="6" eb="9">
      <t>メイサイショ</t>
    </rPh>
    <phoneticPr fontId="2"/>
  </si>
  <si>
    <t>請求
数量</t>
    <rPh sb="0" eb="2">
      <t>セイキュウ</t>
    </rPh>
    <rPh sb="3" eb="5">
      <t>スウリョウ</t>
    </rPh>
    <phoneticPr fontId="2"/>
  </si>
  <si>
    <t>住所：</t>
    <rPh sb="0" eb="2">
      <t>ジュウショ</t>
    </rPh>
    <phoneticPr fontId="2"/>
  </si>
  <si>
    <t>商社名：</t>
    <rPh sb="0" eb="3">
      <t>ショウシャ</t>
    </rPh>
    <phoneticPr fontId="2"/>
  </si>
  <si>
    <t>印</t>
    <rPh sb="0" eb="1">
      <t>イン</t>
    </rPh>
    <phoneticPr fontId="2"/>
  </si>
  <si>
    <t>消費税_10%</t>
    <rPh sb="0" eb="3">
      <t>ショウヒゼイ</t>
    </rPh>
    <phoneticPr fontId="2"/>
  </si>
  <si>
    <t>消費税_08%</t>
    <rPh sb="0" eb="3">
      <t>ショウヒゼイ</t>
    </rPh>
    <phoneticPr fontId="2"/>
  </si>
  <si>
    <t>【合　　 　計】</t>
    <rPh sb="1" eb="2">
      <t>ゴウ</t>
    </rPh>
    <rPh sb="6" eb="7">
      <t>ケイ</t>
    </rPh>
    <phoneticPr fontId="2"/>
  </si>
  <si>
    <t>08%消費税対象額</t>
  </si>
  <si>
    <t>対象外</t>
    <rPh sb="0" eb="3">
      <t>タイショウガイ</t>
    </rPh>
    <phoneticPr fontId="2"/>
  </si>
  <si>
    <t>10%消費税対象額</t>
  </si>
  <si>
    <t>作成日 : 西暦</t>
    <rPh sb="0" eb="2">
      <t>サクセイ</t>
    </rPh>
    <rPh sb="2" eb="3">
      <t>ビ</t>
    </rPh>
    <phoneticPr fontId="2"/>
  </si>
  <si>
    <t>調整額</t>
    <rPh sb="0" eb="3">
      <t>チョウセイガク</t>
    </rPh>
    <phoneticPr fontId="2"/>
  </si>
  <si>
    <t>作業所名</t>
    <rPh sb="0" eb="2">
      <t>サギョウ</t>
    </rPh>
    <rPh sb="2" eb="3">
      <t>ショ</t>
    </rPh>
    <rPh sb="3" eb="4">
      <t>メイ</t>
    </rPh>
    <phoneticPr fontId="2"/>
  </si>
  <si>
    <t>←10月から次期に変更</t>
    <rPh sb="3" eb="4">
      <t>ガツ</t>
    </rPh>
    <rPh sb="6" eb="8">
      <t>ジキ</t>
    </rPh>
    <rPh sb="9" eb="11">
      <t>ヘンコウ</t>
    </rPh>
    <phoneticPr fontId="2"/>
  </si>
  <si>
    <t>←西暦のみ変更</t>
    <rPh sb="1" eb="3">
      <t>セイレキ</t>
    </rPh>
    <rPh sb="5" eb="7">
      <t>ヘンコウ</t>
    </rPh>
    <phoneticPr fontId="2"/>
  </si>
  <si>
    <r>
      <rPr>
        <b/>
        <sz val="8"/>
        <color theme="1"/>
        <rFont val="ＭＳ Ｐゴシック"/>
        <family val="3"/>
        <charset val="128"/>
      </rPr>
      <t>ｲﾝﾎﾞｲｽ登録番号</t>
    </r>
    <r>
      <rPr>
        <sz val="8"/>
        <color theme="1"/>
        <rFont val="ＭＳ Ｐゴシック"/>
        <family val="3"/>
        <charset val="128"/>
      </rPr>
      <t>：</t>
    </r>
    <phoneticPr fontId="2"/>
  </si>
  <si>
    <t>　　　自動計算</t>
    <rPh sb="3" eb="5">
      <t>ジドウ</t>
    </rPh>
    <rPh sb="5" eb="7">
      <t>ケイサン</t>
    </rPh>
    <phoneticPr fontId="2"/>
  </si>
  <si>
    <t>【工事費】</t>
    <rPh sb="1" eb="4">
      <t>コウジヒ</t>
    </rPh>
    <phoneticPr fontId="2"/>
  </si>
  <si>
    <t>【資材代】</t>
    <rPh sb="1" eb="3">
      <t>シザイ</t>
    </rPh>
    <rPh sb="3" eb="4">
      <t>ダイ</t>
    </rPh>
    <phoneticPr fontId="2"/>
  </si>
  <si>
    <t>【 ﾘｰｽ料】</t>
    <rPh sb="5" eb="6">
      <t>リョウ</t>
    </rPh>
    <phoneticPr fontId="2"/>
  </si>
  <si>
    <t>【その他】</t>
    <rPh sb="3" eb="4">
      <t>タ</t>
    </rPh>
    <phoneticPr fontId="2"/>
  </si>
  <si>
    <t>【燃料代】</t>
    <rPh sb="1" eb="4">
      <t>ネンリョウダイ</t>
    </rPh>
    <phoneticPr fontId="2"/>
  </si>
  <si>
    <t>【消　費　税　等】</t>
    <rPh sb="1" eb="2">
      <t>ショウ</t>
    </rPh>
    <rPh sb="3" eb="4">
      <t>ヒ</t>
    </rPh>
    <rPh sb="5" eb="6">
      <t>ゼイ</t>
    </rPh>
    <rPh sb="7" eb="8">
      <t>ナド</t>
    </rPh>
    <phoneticPr fontId="2"/>
  </si>
  <si>
    <t>軽油税</t>
    <rPh sb="0" eb="2">
      <t>ケイユ</t>
    </rPh>
    <rPh sb="2" eb="3">
      <t>ゼイ</t>
    </rPh>
    <phoneticPr fontId="2"/>
  </si>
  <si>
    <t>消費税等</t>
    <rPh sb="0" eb="3">
      <t>ショウヒゼイ</t>
    </rPh>
    <rPh sb="3" eb="4">
      <t>ナド</t>
    </rPh>
    <phoneticPr fontId="2"/>
  </si>
  <si>
    <t>非課税対象</t>
    <rPh sb="0" eb="3">
      <t>ヒカゼイ</t>
    </rPh>
    <rPh sb="3" eb="5">
      <t>タイショウ</t>
    </rPh>
    <phoneticPr fontId="2"/>
  </si>
  <si>
    <t>〒番号：</t>
    <rPh sb="1" eb="3">
      <t>バンゴウ</t>
    </rPh>
    <phoneticPr fontId="2"/>
  </si>
  <si>
    <t>銀行振込依頼書</t>
    <rPh sb="0" eb="2">
      <t>ギンコウ</t>
    </rPh>
    <rPh sb="2" eb="3">
      <t>フ</t>
    </rPh>
    <rPh sb="3" eb="4">
      <t>コ</t>
    </rPh>
    <rPh sb="4" eb="5">
      <t>ヤスシ</t>
    </rPh>
    <rPh sb="5" eb="6">
      <t>ヨリ</t>
    </rPh>
    <rPh sb="6" eb="7">
      <t>ショ</t>
    </rPh>
    <phoneticPr fontId="29"/>
  </si>
  <si>
    <t>申請年月日　</t>
    <rPh sb="0" eb="2">
      <t>シンセイ</t>
    </rPh>
    <rPh sb="2" eb="5">
      <t>ネンガッピ</t>
    </rPh>
    <phoneticPr fontId="29"/>
  </si>
  <si>
    <t>年    　     月   　     日　　</t>
    <rPh sb="0" eb="1">
      <t>ネン</t>
    </rPh>
    <rPh sb="11" eb="12">
      <t>ツキ</t>
    </rPh>
    <rPh sb="21" eb="22">
      <t>ニチ</t>
    </rPh>
    <phoneticPr fontId="29"/>
  </si>
  <si>
    <t>㈱　日　豊　建　設　　　御中</t>
    <rPh sb="2" eb="3">
      <t>ニチ</t>
    </rPh>
    <rPh sb="4" eb="5">
      <t>トヨ</t>
    </rPh>
    <rPh sb="6" eb="7">
      <t>ケン</t>
    </rPh>
    <rPh sb="8" eb="9">
      <t>セツ</t>
    </rPh>
    <rPh sb="12" eb="14">
      <t>オンチュウ</t>
    </rPh>
    <phoneticPr fontId="29"/>
  </si>
  <si>
    <t>1.  当方に対する貴社のお支払代金は、下記指定の預金口座へお振込み下さい。</t>
    <rPh sb="4" eb="6">
      <t>トウホウ</t>
    </rPh>
    <rPh sb="7" eb="8">
      <t>タイ</t>
    </rPh>
    <rPh sb="10" eb="12">
      <t>キシャ</t>
    </rPh>
    <rPh sb="14" eb="16">
      <t>シハライ</t>
    </rPh>
    <rPh sb="16" eb="18">
      <t>ダイキン</t>
    </rPh>
    <rPh sb="20" eb="22">
      <t>カキ</t>
    </rPh>
    <rPh sb="22" eb="24">
      <t>シテイ</t>
    </rPh>
    <rPh sb="25" eb="27">
      <t>ヨキン</t>
    </rPh>
    <rPh sb="27" eb="29">
      <t>コウザ</t>
    </rPh>
    <rPh sb="31" eb="33">
      <t>フリコ</t>
    </rPh>
    <rPh sb="34" eb="35">
      <t>クダ</t>
    </rPh>
    <phoneticPr fontId="29"/>
  </si>
  <si>
    <t>2. お振込みと同時に代金を受領したと認め、別に領収証の発行は必要ありません。</t>
    <rPh sb="4" eb="6">
      <t>フリコ</t>
    </rPh>
    <rPh sb="8" eb="10">
      <t>ドウジ</t>
    </rPh>
    <rPh sb="11" eb="13">
      <t>ダイキン</t>
    </rPh>
    <rPh sb="14" eb="16">
      <t>ジュリョウ</t>
    </rPh>
    <rPh sb="19" eb="20">
      <t>ミト</t>
    </rPh>
    <rPh sb="22" eb="23">
      <t>ベツ</t>
    </rPh>
    <rPh sb="24" eb="26">
      <t>リョウシュウ</t>
    </rPh>
    <rPh sb="26" eb="27">
      <t>ショウ</t>
    </rPh>
    <rPh sb="28" eb="30">
      <t>ハッコウ</t>
    </rPh>
    <rPh sb="31" eb="33">
      <t>ヒツヨウ</t>
    </rPh>
    <phoneticPr fontId="29"/>
  </si>
  <si>
    <t>3. お振込み手数料は当方の負担と致しますので、貴社へ立替金等がある場合は、併せて差引きの上、お支払い下さい。</t>
    <rPh sb="4" eb="6">
      <t>フリコ</t>
    </rPh>
    <rPh sb="7" eb="10">
      <t>テスウリョウ</t>
    </rPh>
    <rPh sb="11" eb="13">
      <t>トウホウ</t>
    </rPh>
    <rPh sb="14" eb="16">
      <t>フタン</t>
    </rPh>
    <rPh sb="17" eb="18">
      <t>イタ</t>
    </rPh>
    <rPh sb="24" eb="26">
      <t>キシャ</t>
    </rPh>
    <rPh sb="27" eb="29">
      <t>タテカエ</t>
    </rPh>
    <rPh sb="29" eb="30">
      <t>キン</t>
    </rPh>
    <rPh sb="30" eb="31">
      <t>トウ</t>
    </rPh>
    <rPh sb="34" eb="36">
      <t>バアイ</t>
    </rPh>
    <phoneticPr fontId="29"/>
  </si>
  <si>
    <t>4. 本証記載事項に変更が生じた場合は、すみやかに依頼書を再提出いたします。</t>
    <rPh sb="3" eb="5">
      <t>ホンショウ</t>
    </rPh>
    <rPh sb="5" eb="7">
      <t>キサイ</t>
    </rPh>
    <rPh sb="7" eb="9">
      <t>ジコウ</t>
    </rPh>
    <rPh sb="10" eb="12">
      <t>ヘンコウ</t>
    </rPh>
    <rPh sb="13" eb="14">
      <t>ショウ</t>
    </rPh>
    <rPh sb="16" eb="18">
      <t>バアイ</t>
    </rPh>
    <rPh sb="25" eb="28">
      <t>イライショ</t>
    </rPh>
    <rPh sb="29" eb="32">
      <t>サイテイシュツ</t>
    </rPh>
    <phoneticPr fontId="29"/>
  </si>
  <si>
    <t>5 本証記載事項について万一事故が生じた場合は、理由の如何を問わずその損害は当方において負担致します。</t>
    <rPh sb="2" eb="3">
      <t>ホン</t>
    </rPh>
    <rPh sb="3" eb="4">
      <t>ショウ</t>
    </rPh>
    <rPh sb="4" eb="6">
      <t>キサイ</t>
    </rPh>
    <rPh sb="6" eb="8">
      <t>ジコウ</t>
    </rPh>
    <rPh sb="12" eb="14">
      <t>マンイチ</t>
    </rPh>
    <rPh sb="14" eb="16">
      <t>ジコ</t>
    </rPh>
    <rPh sb="17" eb="18">
      <t>ショウ</t>
    </rPh>
    <rPh sb="20" eb="22">
      <t>バアイ</t>
    </rPh>
    <rPh sb="24" eb="26">
      <t>リユウ</t>
    </rPh>
    <rPh sb="27" eb="28">
      <t>ジョ</t>
    </rPh>
    <rPh sb="28" eb="29">
      <t>ナン</t>
    </rPh>
    <rPh sb="30" eb="31">
      <t>ト</t>
    </rPh>
    <phoneticPr fontId="29"/>
  </si>
  <si>
    <t xml:space="preserve">　 </t>
    <phoneticPr fontId="29"/>
  </si>
  <si>
    <t>住     所</t>
    <rPh sb="0" eb="1">
      <t>ジュウ</t>
    </rPh>
    <rPh sb="6" eb="7">
      <t>ショ</t>
    </rPh>
    <phoneticPr fontId="29"/>
  </si>
  <si>
    <t>商社ｺｰﾄﾞ</t>
    <rPh sb="0" eb="2">
      <t>ショウシャ</t>
    </rPh>
    <phoneticPr fontId="29"/>
  </si>
  <si>
    <t>会 社 名</t>
    <rPh sb="0" eb="1">
      <t>カイ</t>
    </rPh>
    <rPh sb="2" eb="3">
      <t>シャ</t>
    </rPh>
    <rPh sb="4" eb="5">
      <t>メイ</t>
    </rPh>
    <phoneticPr fontId="29"/>
  </si>
  <si>
    <t>代表者名</t>
    <rPh sb="0" eb="2">
      <t>ダイヒョウ</t>
    </rPh>
    <rPh sb="2" eb="3">
      <t>シャ</t>
    </rPh>
    <rPh sb="3" eb="4">
      <t>メイ</t>
    </rPh>
    <phoneticPr fontId="29"/>
  </si>
  <si>
    <t>ﾌﾘｶﾞﾅ</t>
    <phoneticPr fontId="29"/>
  </si>
  <si>
    <t>会社名</t>
    <rPh sb="0" eb="2">
      <t>カイシャ</t>
    </rPh>
    <rPh sb="2" eb="3">
      <t>メイ</t>
    </rPh>
    <phoneticPr fontId="29"/>
  </si>
  <si>
    <t>住所</t>
    <rPh sb="0" eb="2">
      <t>ジュウショ</t>
    </rPh>
    <phoneticPr fontId="29"/>
  </si>
  <si>
    <t>〒　　　 　-</t>
    <phoneticPr fontId="29"/>
  </si>
  <si>
    <t>電話番号</t>
    <rPh sb="0" eb="2">
      <t>デンワ</t>
    </rPh>
    <rPh sb="2" eb="4">
      <t>バンゴウ</t>
    </rPh>
    <phoneticPr fontId="29"/>
  </si>
  <si>
    <t>-　　　　　-</t>
    <phoneticPr fontId="29"/>
  </si>
  <si>
    <t>ＦＡＸ番号</t>
    <rPh sb="3" eb="5">
      <t>バンゴウ</t>
    </rPh>
    <phoneticPr fontId="29"/>
  </si>
  <si>
    <t>［ 銀行振込先 ］</t>
    <rPh sb="2" eb="4">
      <t>ギンコウ</t>
    </rPh>
    <rPh sb="4" eb="6">
      <t>フリコミ</t>
    </rPh>
    <rPh sb="6" eb="7">
      <t>サキ</t>
    </rPh>
    <phoneticPr fontId="29"/>
  </si>
  <si>
    <t>銀行名</t>
    <rPh sb="0" eb="2">
      <t>ギンコウ</t>
    </rPh>
    <rPh sb="2" eb="3">
      <t>メイ</t>
    </rPh>
    <phoneticPr fontId="29"/>
  </si>
  <si>
    <t>支店名</t>
    <rPh sb="0" eb="3">
      <t>シテンメイ</t>
    </rPh>
    <phoneticPr fontId="29"/>
  </si>
  <si>
    <t>銀行ｺｰﾄﾞ</t>
    <rPh sb="0" eb="2">
      <t>ギンコウ</t>
    </rPh>
    <phoneticPr fontId="29"/>
  </si>
  <si>
    <t>支店ｺｰﾄﾞ</t>
    <rPh sb="0" eb="2">
      <t>シテン</t>
    </rPh>
    <phoneticPr fontId="29"/>
  </si>
  <si>
    <t>預金種別　　　　　</t>
    <rPh sb="0" eb="2">
      <t>ヨキン</t>
    </rPh>
    <rPh sb="2" eb="4">
      <t>シュベツ</t>
    </rPh>
    <phoneticPr fontId="29"/>
  </si>
  <si>
    <t>１．普通</t>
    <rPh sb="2" eb="4">
      <t>フツウ</t>
    </rPh>
    <phoneticPr fontId="29"/>
  </si>
  <si>
    <t>2．当座</t>
    <rPh sb="2" eb="4">
      <t>トウザ</t>
    </rPh>
    <phoneticPr fontId="29"/>
  </si>
  <si>
    <t>口座番号</t>
    <rPh sb="0" eb="2">
      <t>コウザ</t>
    </rPh>
    <rPh sb="2" eb="4">
      <t>バンゴウ</t>
    </rPh>
    <phoneticPr fontId="29"/>
  </si>
  <si>
    <r>
      <t>口座名義</t>
    </r>
    <r>
      <rPr>
        <sz val="10"/>
        <rFont val="HGPｺﾞｼｯｸM"/>
        <family val="3"/>
        <charset val="128"/>
      </rPr>
      <t>(ｶﾀｶﾅ)　　　　　　　　</t>
    </r>
    <r>
      <rPr>
        <sz val="11"/>
        <rFont val="HGPｺﾞｼｯｸM"/>
        <family val="3"/>
        <charset val="128"/>
      </rPr>
      <t>　　　　　　　</t>
    </r>
    <r>
      <rPr>
        <sz val="8"/>
        <rFont val="HGPｺﾞｼｯｸM"/>
        <family val="3"/>
        <charset val="128"/>
      </rPr>
      <t>※上段から左詰で記入　　　　　　　　できるところまでで可</t>
    </r>
    <rPh sb="0" eb="2">
      <t>コウザ</t>
    </rPh>
    <rPh sb="2" eb="4">
      <t>メイギ</t>
    </rPh>
    <rPh sb="26" eb="28">
      <t>ジョウダン</t>
    </rPh>
    <rPh sb="30" eb="31">
      <t>ヒダリ</t>
    </rPh>
    <rPh sb="31" eb="32">
      <t>ツ</t>
    </rPh>
    <rPh sb="33" eb="34">
      <t>キ</t>
    </rPh>
    <rPh sb="34" eb="35">
      <t>ニュウ</t>
    </rPh>
    <rPh sb="52" eb="53">
      <t>カ</t>
    </rPh>
    <phoneticPr fontId="29"/>
  </si>
  <si>
    <t xml:space="preserve"> 　＜口座名義の記載について＞</t>
    <rPh sb="3" eb="5">
      <t>コウザ</t>
    </rPh>
    <rPh sb="5" eb="7">
      <t>メイギ</t>
    </rPh>
    <rPh sb="8" eb="10">
      <t>キサイ</t>
    </rPh>
    <phoneticPr fontId="29"/>
  </si>
  <si>
    <t>　　　　　　注１)口座名義は金融機関に登録している通りにｶﾀｶﾅで御記入下さい。</t>
    <rPh sb="6" eb="7">
      <t>チュウ</t>
    </rPh>
    <rPh sb="9" eb="11">
      <t>コウザ</t>
    </rPh>
    <rPh sb="11" eb="13">
      <t>メイギ</t>
    </rPh>
    <rPh sb="14" eb="16">
      <t>キンユウ</t>
    </rPh>
    <rPh sb="16" eb="18">
      <t>キカン</t>
    </rPh>
    <rPh sb="19" eb="21">
      <t>トウロク</t>
    </rPh>
    <rPh sb="25" eb="26">
      <t>トオ</t>
    </rPh>
    <rPh sb="33" eb="34">
      <t>オン</t>
    </rPh>
    <rPh sb="34" eb="35">
      <t>キ</t>
    </rPh>
    <rPh sb="35" eb="36">
      <t>ニュウ</t>
    </rPh>
    <rPh sb="36" eb="37">
      <t>クダ</t>
    </rPh>
    <phoneticPr fontId="29"/>
  </si>
  <si>
    <t>　　　　　　　　　・法人の場合、法人名や営業所名など略称での登録かすべて登録かを正確に記入。</t>
    <rPh sb="10" eb="12">
      <t>ホウジン</t>
    </rPh>
    <rPh sb="13" eb="15">
      <t>バアイ</t>
    </rPh>
    <rPh sb="16" eb="18">
      <t>ホウジン</t>
    </rPh>
    <rPh sb="18" eb="19">
      <t>メイ</t>
    </rPh>
    <rPh sb="20" eb="23">
      <t>エイギョウショ</t>
    </rPh>
    <rPh sb="23" eb="24">
      <t>メイ</t>
    </rPh>
    <rPh sb="26" eb="28">
      <t>リャクショウ</t>
    </rPh>
    <rPh sb="30" eb="32">
      <t>トウロク</t>
    </rPh>
    <rPh sb="36" eb="38">
      <t>トウロク</t>
    </rPh>
    <rPh sb="40" eb="42">
      <t>セイカク</t>
    </rPh>
    <rPh sb="43" eb="44">
      <t>キ</t>
    </rPh>
    <rPh sb="44" eb="45">
      <t>ニュウ</t>
    </rPh>
    <phoneticPr fontId="29"/>
  </si>
  <si>
    <t>　　　　　　　　　・法人名称と個人名、また個人の姓と名の間などにｽﾍﾟｰｽがある場合は1マス空けて記入。　</t>
    <rPh sb="10" eb="12">
      <t>ホウジン</t>
    </rPh>
    <rPh sb="12" eb="14">
      <t>メイショウ</t>
    </rPh>
    <rPh sb="15" eb="17">
      <t>コジン</t>
    </rPh>
    <rPh sb="17" eb="18">
      <t>メイ</t>
    </rPh>
    <rPh sb="21" eb="23">
      <t>コジン</t>
    </rPh>
    <rPh sb="24" eb="25">
      <t>セイ</t>
    </rPh>
    <rPh sb="26" eb="27">
      <t>ナ</t>
    </rPh>
    <rPh sb="28" eb="29">
      <t>アイダ</t>
    </rPh>
    <rPh sb="40" eb="42">
      <t>バアイ</t>
    </rPh>
    <rPh sb="46" eb="47">
      <t>ア</t>
    </rPh>
    <rPh sb="49" eb="50">
      <t>キ</t>
    </rPh>
    <rPh sb="50" eb="51">
      <t>ニュウ</t>
    </rPh>
    <phoneticPr fontId="29"/>
  </si>
  <si>
    <t>　　　　　　　　　・濁点（゛）半濁点(゜)や（）括弧、中点(・)などの記号は1マス使用して記入。　</t>
    <rPh sb="10" eb="12">
      <t>ダクテン</t>
    </rPh>
    <rPh sb="15" eb="18">
      <t>ハンダクテン</t>
    </rPh>
    <rPh sb="24" eb="26">
      <t>カッコ</t>
    </rPh>
    <rPh sb="27" eb="28">
      <t>ナカ</t>
    </rPh>
    <rPh sb="28" eb="29">
      <t>テン</t>
    </rPh>
    <rPh sb="35" eb="37">
      <t>キゴウ</t>
    </rPh>
    <rPh sb="41" eb="43">
      <t>シヨウ</t>
    </rPh>
    <rPh sb="45" eb="46">
      <t>キ</t>
    </rPh>
    <rPh sb="46" eb="47">
      <t>ニュウ</t>
    </rPh>
    <phoneticPr fontId="29"/>
  </si>
  <si>
    <t>　　例）　株式会社日本　福岡営業所</t>
    <rPh sb="2" eb="3">
      <t>レイ</t>
    </rPh>
    <rPh sb="5" eb="9">
      <t>カブシキガイシャ</t>
    </rPh>
    <rPh sb="9" eb="11">
      <t>ニッポン</t>
    </rPh>
    <rPh sb="12" eb="14">
      <t>フクオカ</t>
    </rPh>
    <rPh sb="14" eb="17">
      <t>エイギョウショ</t>
    </rPh>
    <phoneticPr fontId="29"/>
  </si>
  <si>
    <t>　　例）　日本㈱福岡営業所　所長　福岡　太郎</t>
    <rPh sb="2" eb="3">
      <t>レイ</t>
    </rPh>
    <rPh sb="5" eb="7">
      <t>ニッポン</t>
    </rPh>
    <rPh sb="8" eb="10">
      <t>フクオカ</t>
    </rPh>
    <rPh sb="10" eb="13">
      <t>エイギョウショ</t>
    </rPh>
    <rPh sb="14" eb="15">
      <t>ショ</t>
    </rPh>
    <rPh sb="15" eb="16">
      <t>チョウ</t>
    </rPh>
    <rPh sb="17" eb="19">
      <t>フクオカ</t>
    </rPh>
    <rPh sb="20" eb="22">
      <t>タロウ</t>
    </rPh>
    <phoneticPr fontId="29"/>
  </si>
  <si>
    <t>ｶﾌﾞ</t>
    <phoneticPr fontId="29"/>
  </si>
  <si>
    <t>ｼｷｶ</t>
    <phoneticPr fontId="29"/>
  </si>
  <si>
    <t>ｲｼｬ</t>
    <phoneticPr fontId="29"/>
  </si>
  <si>
    <t>ﾆｯﾎ</t>
    <phoneticPr fontId="29"/>
  </si>
  <si>
    <r>
      <t>゜ﾝ</t>
    </r>
    <r>
      <rPr>
        <sz val="8"/>
        <rFont val="HGPｺﾞｼｯｸM"/>
        <family val="3"/>
        <charset val="128"/>
      </rPr>
      <t>〇</t>
    </r>
    <phoneticPr fontId="29"/>
  </si>
  <si>
    <t>ﾆﾎﾝ</t>
    <phoneticPr fontId="29"/>
  </si>
  <si>
    <t>(ｶ)</t>
    <phoneticPr fontId="29"/>
  </si>
  <si>
    <t>ﾌｸｵ</t>
    <phoneticPr fontId="29"/>
  </si>
  <si>
    <t>ｶｴｲ</t>
    <phoneticPr fontId="29"/>
  </si>
  <si>
    <t>ｷﾞｮ</t>
    <phoneticPr fontId="29"/>
  </si>
  <si>
    <t>ｳｼｮ</t>
    <phoneticPr fontId="29"/>
  </si>
  <si>
    <r>
      <t>〇</t>
    </r>
    <r>
      <rPr>
        <sz val="9"/>
        <rFont val="HGPｺﾞｼｯｸM"/>
        <family val="3"/>
        <charset val="128"/>
      </rPr>
      <t>ｼｮ</t>
    </r>
    <phoneticPr fontId="29"/>
  </si>
  <si>
    <t>ﾁｮｳ</t>
    <phoneticPr fontId="29"/>
  </si>
  <si>
    <r>
      <t>〇</t>
    </r>
    <r>
      <rPr>
        <sz val="9"/>
        <rFont val="HGPｺﾞｼｯｸM"/>
        <family val="3"/>
        <charset val="128"/>
      </rPr>
      <t>ﾌｸ</t>
    </r>
    <phoneticPr fontId="29"/>
  </si>
  <si>
    <r>
      <t>ｵｶ</t>
    </r>
    <r>
      <rPr>
        <sz val="8"/>
        <rFont val="HGPｺﾞｼｯｸM"/>
        <family val="3"/>
        <charset val="128"/>
      </rPr>
      <t>〇</t>
    </r>
    <phoneticPr fontId="29"/>
  </si>
  <si>
    <t>　　　　　　　　　　　　　　　※○はｽﾍﾟｰｽ表しています。会社をｶｲｼｬまたはｶﾞｲｼｬとするなども正確に記入ください。</t>
    <rPh sb="23" eb="24">
      <t>アラワ</t>
    </rPh>
    <rPh sb="30" eb="32">
      <t>カイシャ</t>
    </rPh>
    <rPh sb="51" eb="53">
      <t>セイカク</t>
    </rPh>
    <rPh sb="54" eb="55">
      <t>キ</t>
    </rPh>
    <rPh sb="55" eb="56">
      <t>ニュウ</t>
    </rPh>
    <phoneticPr fontId="29"/>
  </si>
  <si>
    <t>　　　　　※○はｽﾍﾟｰｽを表しています。会社をｶｲｼｬまたはｶﾞｲｼｬとするなども正確に記入。</t>
    <rPh sb="14" eb="15">
      <t>アラワ</t>
    </rPh>
    <rPh sb="21" eb="23">
      <t>カイシャ</t>
    </rPh>
    <rPh sb="42" eb="44">
      <t>セイカク</t>
    </rPh>
    <rPh sb="45" eb="46">
      <t>キ</t>
    </rPh>
    <rPh sb="46" eb="47">
      <t>ニュウ</t>
    </rPh>
    <phoneticPr fontId="29"/>
  </si>
  <si>
    <t>　　　　　　注2)金融機関の登録と違っていた場合、当日に実行処理ができない場合もあります。</t>
    <rPh sb="6" eb="7">
      <t>チュウ</t>
    </rPh>
    <rPh sb="9" eb="11">
      <t>キンユウ</t>
    </rPh>
    <rPh sb="11" eb="13">
      <t>キカン</t>
    </rPh>
    <rPh sb="14" eb="16">
      <t>トウロク</t>
    </rPh>
    <rPh sb="17" eb="18">
      <t>チガ</t>
    </rPh>
    <rPh sb="22" eb="24">
      <t>バアイ</t>
    </rPh>
    <rPh sb="25" eb="27">
      <t>トウジツ</t>
    </rPh>
    <rPh sb="28" eb="30">
      <t>ジッコウ</t>
    </rPh>
    <rPh sb="30" eb="32">
      <t>ショリ</t>
    </rPh>
    <rPh sb="37" eb="39">
      <t>バアイ</t>
    </rPh>
    <phoneticPr fontId="29"/>
  </si>
  <si>
    <t>【 作業所記入欄 】</t>
    <rPh sb="2" eb="4">
      <t>サギョウ</t>
    </rPh>
    <rPh sb="4" eb="5">
      <t>ショ</t>
    </rPh>
    <rPh sb="5" eb="7">
      <t>キニュウ</t>
    </rPh>
    <rPh sb="7" eb="8">
      <t>ラン</t>
    </rPh>
    <phoneticPr fontId="29"/>
  </si>
  <si>
    <t xml:space="preserve"> 支 払 区 分 に ○</t>
    <rPh sb="1" eb="2">
      <t>ササ</t>
    </rPh>
    <rPh sb="3" eb="4">
      <t>バライ</t>
    </rPh>
    <rPh sb="5" eb="6">
      <t>ク</t>
    </rPh>
    <rPh sb="7" eb="8">
      <t>ブン</t>
    </rPh>
    <phoneticPr fontId="29"/>
  </si>
  <si>
    <t>01</t>
    <phoneticPr fontId="29"/>
  </si>
  <si>
    <t xml:space="preserve"> 外　　注</t>
    <rPh sb="1" eb="2">
      <t>ソト</t>
    </rPh>
    <rPh sb="4" eb="5">
      <t>チュウ</t>
    </rPh>
    <phoneticPr fontId="29"/>
  </si>
  <si>
    <t>02</t>
    <phoneticPr fontId="29"/>
  </si>
  <si>
    <t xml:space="preserve"> 材料・ﾘｰｽ</t>
    <rPh sb="1" eb="2">
      <t>ザイ</t>
    </rPh>
    <rPh sb="2" eb="3">
      <t>リョウ</t>
    </rPh>
    <phoneticPr fontId="29"/>
  </si>
  <si>
    <t>03</t>
    <phoneticPr fontId="29"/>
  </si>
  <si>
    <t xml:space="preserve"> 労務外注</t>
    <rPh sb="1" eb="3">
      <t>ロウム</t>
    </rPh>
    <rPh sb="3" eb="5">
      <t>ガイチュウ</t>
    </rPh>
    <phoneticPr fontId="29"/>
  </si>
  <si>
    <t>04</t>
    <phoneticPr fontId="29"/>
  </si>
  <si>
    <t xml:space="preserve"> 燃　　料</t>
    <rPh sb="1" eb="2">
      <t>ネン</t>
    </rPh>
    <rPh sb="4" eb="5">
      <t>リョウ</t>
    </rPh>
    <phoneticPr fontId="29"/>
  </si>
  <si>
    <t>※上記、支払区分以外　　　の取決めは記入下さい</t>
    <rPh sb="1" eb="3">
      <t>ジョウキ</t>
    </rPh>
    <rPh sb="4" eb="6">
      <t>シハライ</t>
    </rPh>
    <rPh sb="6" eb="8">
      <t>クブン</t>
    </rPh>
    <rPh sb="8" eb="10">
      <t>イガイ</t>
    </rPh>
    <rPh sb="14" eb="16">
      <t>トリキ</t>
    </rPh>
    <rPh sb="18" eb="20">
      <t>キニュウ</t>
    </rPh>
    <rPh sb="20" eb="21">
      <t>クダ</t>
    </rPh>
    <phoneticPr fontId="29"/>
  </si>
  <si>
    <t>請求締切日</t>
    <rPh sb="0" eb="1">
      <t>セイ</t>
    </rPh>
    <rPh sb="1" eb="2">
      <t>キュウ</t>
    </rPh>
    <rPh sb="2" eb="5">
      <t>シメキリビ</t>
    </rPh>
    <phoneticPr fontId="29"/>
  </si>
  <si>
    <t>支払条件</t>
    <rPh sb="0" eb="2">
      <t>シハライ</t>
    </rPh>
    <rPh sb="2" eb="4">
      <t>ジョウケン</t>
    </rPh>
    <phoneticPr fontId="29"/>
  </si>
  <si>
    <t>支払比率</t>
    <rPh sb="0" eb="2">
      <t>シハライ</t>
    </rPh>
    <rPh sb="2" eb="4">
      <t>ヒリツ</t>
    </rPh>
    <phoneticPr fontId="29"/>
  </si>
  <si>
    <t>支払日</t>
    <rPh sb="0" eb="2">
      <t>シハライ</t>
    </rPh>
    <rPh sb="2" eb="3">
      <t>ヒ</t>
    </rPh>
    <phoneticPr fontId="29"/>
  </si>
  <si>
    <t>毎月　　　　　　　　日締切</t>
    <rPh sb="0" eb="2">
      <t>マイツキ</t>
    </rPh>
    <rPh sb="10" eb="11">
      <t>ニチ</t>
    </rPh>
    <rPh sb="11" eb="13">
      <t>シメキリ</t>
    </rPh>
    <phoneticPr fontId="29"/>
  </si>
  <si>
    <t>現　金</t>
    <rPh sb="0" eb="1">
      <t>ウツツ</t>
    </rPh>
    <rPh sb="2" eb="3">
      <t>キン</t>
    </rPh>
    <phoneticPr fontId="29"/>
  </si>
  <si>
    <t>％</t>
    <phoneticPr fontId="29"/>
  </si>
  <si>
    <t>翌月　　　　　日</t>
    <rPh sb="0" eb="2">
      <t>ヨクゲツ</t>
    </rPh>
    <rPh sb="7" eb="8">
      <t>ニチ</t>
    </rPh>
    <phoneticPr fontId="29"/>
  </si>
  <si>
    <t>手　形</t>
    <rPh sb="0" eb="1">
      <t>テ</t>
    </rPh>
    <rPh sb="2" eb="3">
      <t>ケイ</t>
    </rPh>
    <phoneticPr fontId="29"/>
  </si>
  <si>
    <t>　 町名、大字以降は追記してください。半角入力の場合ｽﾍﾟｰｽ右側の変換キーで選択して下さい。</t>
    <rPh sb="2" eb="4">
      <t>チョウメイ</t>
    </rPh>
    <rPh sb="5" eb="7">
      <t>オオアザ</t>
    </rPh>
    <rPh sb="7" eb="9">
      <t>イコウ</t>
    </rPh>
    <rPh sb="10" eb="12">
      <t>ツイキ</t>
    </rPh>
    <rPh sb="19" eb="21">
      <t>ハンカク</t>
    </rPh>
    <rPh sb="21" eb="23">
      <t>ニュウリョク</t>
    </rPh>
    <rPh sb="24" eb="26">
      <t>バアイ</t>
    </rPh>
    <rPh sb="31" eb="33">
      <t>ミギガワ</t>
    </rPh>
    <rPh sb="34" eb="36">
      <t>ヘンカン</t>
    </rPh>
    <rPh sb="39" eb="41">
      <t>センタク</t>
    </rPh>
    <rPh sb="43" eb="44">
      <t>クダ</t>
    </rPh>
    <phoneticPr fontId="2"/>
  </si>
  <si>
    <r>
      <t>←※住所はひらがな入力状態で〒番号を入力すし</t>
    </r>
    <r>
      <rPr>
        <b/>
        <sz val="10"/>
        <color rgb="FFFF0000"/>
        <rFont val="ＭＳ Ｐゴシック"/>
        <family val="3"/>
        <charset val="128"/>
      </rPr>
      <t>スパースキー(数回押す)</t>
    </r>
    <r>
      <rPr>
        <b/>
        <sz val="10"/>
        <color rgb="FF0070C0"/>
        <rFont val="ＭＳ Ｐゴシック"/>
        <family val="3"/>
        <charset val="128"/>
      </rPr>
      <t>で住所を選択できます。(直接入力でもOK)</t>
    </r>
    <rPh sb="2" eb="4">
      <t>ジュウショ</t>
    </rPh>
    <rPh sb="9" eb="11">
      <t>ニュウリョク</t>
    </rPh>
    <rPh sb="11" eb="13">
      <t>ジョウタイ</t>
    </rPh>
    <rPh sb="14" eb="17">
      <t>ユウ</t>
    </rPh>
    <rPh sb="18" eb="20">
      <t>ニュウリョク</t>
    </rPh>
    <rPh sb="29" eb="31">
      <t>スウカイ</t>
    </rPh>
    <rPh sb="31" eb="32">
      <t>オ</t>
    </rPh>
    <rPh sb="46" eb="48">
      <t>チョクセツ</t>
    </rPh>
    <rPh sb="48" eb="50">
      <t>ニュウリョク</t>
    </rPh>
    <phoneticPr fontId="2"/>
  </si>
  <si>
    <t>←※電話番号を入力してください。</t>
    <rPh sb="2" eb="6">
      <t>デンワバンゴウ</t>
    </rPh>
    <rPh sb="7" eb="9">
      <t>ニュウリョク</t>
    </rPh>
    <phoneticPr fontId="2"/>
  </si>
  <si>
    <t>←※郵便番号は住所入力セルに〒番号○○○-○○○○と入力すると自動で表示されます。(直接入力でもOK)</t>
    <rPh sb="2" eb="6">
      <t>ユウビンバンゴウ</t>
    </rPh>
    <rPh sb="7" eb="9">
      <t>ジュウショ</t>
    </rPh>
    <rPh sb="9" eb="11">
      <t>ニュウリョク</t>
    </rPh>
    <rPh sb="15" eb="17">
      <t>バンゴウ</t>
    </rPh>
    <rPh sb="26" eb="28">
      <t>ニュウリョク</t>
    </rPh>
    <rPh sb="31" eb="33">
      <t>ジドウ</t>
    </rPh>
    <rPh sb="34" eb="36">
      <t>ヒョウジ</t>
    </rPh>
    <rPh sb="42" eb="44">
      <t>チョクセツ</t>
    </rPh>
    <rPh sb="44" eb="46">
      <t>ニュウリョク</t>
    </rPh>
    <phoneticPr fontId="2"/>
  </si>
  <si>
    <t>←登録番号【T+13桁の数字】で”T”及び中間のﾊｲﾌﾝの入力は不要です。</t>
    <rPh sb="1" eb="5">
      <t>トウロクバンゴウ</t>
    </rPh>
    <rPh sb="10" eb="11">
      <t>ケタ</t>
    </rPh>
    <rPh sb="12" eb="14">
      <t>スウジ</t>
    </rPh>
    <rPh sb="19" eb="20">
      <t>オヨ</t>
    </rPh>
    <rPh sb="21" eb="23">
      <t>チュウカン</t>
    </rPh>
    <rPh sb="29" eb="31">
      <t>ニュウリョク</t>
    </rPh>
    <rPh sb="32" eb="34">
      <t>フヨウ</t>
    </rPh>
    <phoneticPr fontId="2"/>
  </si>
  <si>
    <t>※社名を入力して下さい。（ゴム印は不要です）</t>
    <rPh sb="1" eb="3">
      <t>シャメイ</t>
    </rPh>
    <rPh sb="4" eb="6">
      <t>ニュウリョク</t>
    </rPh>
    <rPh sb="8" eb="9">
      <t>クダ</t>
    </rPh>
    <rPh sb="15" eb="16">
      <t>イン</t>
    </rPh>
    <rPh sb="17" eb="19">
      <t>フヨウ</t>
    </rPh>
    <phoneticPr fontId="2"/>
  </si>
  <si>
    <t>【作成時の注意事項】Ⅰ</t>
    <rPh sb="1" eb="4">
      <t>サクセイジ</t>
    </rPh>
    <rPh sb="5" eb="7">
      <t>チュウイ</t>
    </rPh>
    <rPh sb="7" eb="9">
      <t>ジコウ</t>
    </rPh>
    <phoneticPr fontId="2"/>
  </si>
  <si>
    <r>
      <t>※取極外が発生した場合、基本的には契約が望ましいのですが社内の明細では必ず</t>
    </r>
    <r>
      <rPr>
        <b/>
        <sz val="10"/>
        <color theme="1"/>
        <rFont val="ＭＳ Ｐゴシック"/>
        <family val="3"/>
        <charset val="128"/>
      </rPr>
      <t>出来高調書</t>
    </r>
    <r>
      <rPr>
        <sz val="10"/>
        <color theme="1"/>
        <rFont val="ＭＳ Ｐゴシック"/>
        <family val="3"/>
        <charset val="128"/>
      </rPr>
      <t>を添付して下さい。</t>
    </r>
    <rPh sb="1" eb="3">
      <t>トリキ</t>
    </rPh>
    <rPh sb="3" eb="4">
      <t>ガイ</t>
    </rPh>
    <rPh sb="5" eb="7">
      <t>ハッセイ</t>
    </rPh>
    <rPh sb="9" eb="11">
      <t>バアイ</t>
    </rPh>
    <rPh sb="12" eb="15">
      <t>キホンテキ</t>
    </rPh>
    <rPh sb="17" eb="19">
      <t>ケイヤク</t>
    </rPh>
    <rPh sb="20" eb="21">
      <t>ノゾ</t>
    </rPh>
    <rPh sb="28" eb="30">
      <t>シャナイ</t>
    </rPh>
    <rPh sb="31" eb="33">
      <t>メイサイ</t>
    </rPh>
    <rPh sb="35" eb="36">
      <t>カナラ</t>
    </rPh>
    <rPh sb="37" eb="40">
      <t>デキダカ</t>
    </rPh>
    <rPh sb="40" eb="42">
      <t>チョウショ</t>
    </rPh>
    <rPh sb="43" eb="45">
      <t>テンプ</t>
    </rPh>
    <rPh sb="47" eb="48">
      <t>クダ</t>
    </rPh>
    <phoneticPr fontId="2"/>
  </si>
  <si>
    <t>【その他】社内向け</t>
    <rPh sb="3" eb="4">
      <t>タ</t>
    </rPh>
    <rPh sb="5" eb="8">
      <t>シャナイム</t>
    </rPh>
    <phoneticPr fontId="2"/>
  </si>
  <si>
    <t>※出来高調書を現場で作成し協力業者に渡す場合は計算間違いにご注意ください。本社提出は1部でOKです</t>
    <rPh sb="1" eb="6">
      <t>デキダカ</t>
    </rPh>
    <rPh sb="7" eb="9">
      <t>ゲンバ</t>
    </rPh>
    <rPh sb="10" eb="12">
      <t>サクセイ</t>
    </rPh>
    <rPh sb="13" eb="17">
      <t>キョウリョクギョウシャ</t>
    </rPh>
    <rPh sb="18" eb="19">
      <t>ワタ</t>
    </rPh>
    <rPh sb="20" eb="22">
      <t>バアイ</t>
    </rPh>
    <rPh sb="23" eb="25">
      <t>ケイサン</t>
    </rPh>
    <rPh sb="25" eb="27">
      <t>マチガ</t>
    </rPh>
    <rPh sb="30" eb="32">
      <t>チュウイ</t>
    </rPh>
    <rPh sb="37" eb="39">
      <t>ホンシャ</t>
    </rPh>
    <rPh sb="39" eb="41">
      <t>テイシュツ</t>
    </rPh>
    <rPh sb="43" eb="44">
      <t>ブ</t>
    </rPh>
    <phoneticPr fontId="2"/>
  </si>
  <si>
    <t>㊞</t>
    <phoneticPr fontId="29"/>
  </si>
  <si>
    <t xml:space="preserve"> ※手形の送付先が　　　　　　　上記住所と異なる場合は　　記入</t>
    <rPh sb="2" eb="4">
      <t>テガタ</t>
    </rPh>
    <rPh sb="5" eb="7">
      <t>ソウフ</t>
    </rPh>
    <rPh sb="7" eb="8">
      <t>サキ</t>
    </rPh>
    <rPh sb="16" eb="18">
      <t>ジョウキ</t>
    </rPh>
    <rPh sb="18" eb="20">
      <t>ジュウショ</t>
    </rPh>
    <rPh sb="21" eb="22">
      <t>コト</t>
    </rPh>
    <rPh sb="24" eb="26">
      <t>バアイ</t>
    </rPh>
    <rPh sb="29" eb="30">
      <t>キ</t>
    </rPh>
    <rPh sb="30" eb="31">
      <t>イリ</t>
    </rPh>
    <phoneticPr fontId="29"/>
  </si>
  <si>
    <t>式</t>
  </si>
  <si>
    <t>本社</t>
    <rPh sb="0" eb="2">
      <t>ホンシャ</t>
    </rPh>
    <phoneticPr fontId="2"/>
  </si>
  <si>
    <t>整理番号</t>
    <rPh sb="0" eb="2">
      <t>セイリ</t>
    </rPh>
    <rPh sb="2" eb="4">
      <t>バンゴウ</t>
    </rPh>
    <phoneticPr fontId="2"/>
  </si>
  <si>
    <t>№</t>
    <phoneticPr fontId="2"/>
  </si>
  <si>
    <t>左記の通りご請求申し上げます。</t>
    <rPh sb="0" eb="2">
      <t>サキ</t>
    </rPh>
    <rPh sb="3" eb="4">
      <t>トオ</t>
    </rPh>
    <rPh sb="6" eb="8">
      <t>セイキュウ</t>
    </rPh>
    <rPh sb="8" eb="9">
      <t>モウ</t>
    </rPh>
    <rPh sb="10" eb="11">
      <t>ア</t>
    </rPh>
    <phoneticPr fontId="2"/>
  </si>
  <si>
    <t>【作成時の注意事項】</t>
    <rPh sb="1" eb="4">
      <t>サクセイジ</t>
    </rPh>
    <rPh sb="5" eb="7">
      <t>チュウイ</t>
    </rPh>
    <rPh sb="7" eb="9">
      <t>ジコウ</t>
    </rPh>
    <phoneticPr fontId="2"/>
  </si>
  <si>
    <t>検印</t>
    <rPh sb="0" eb="2">
      <t>ケンイン</t>
    </rPh>
    <phoneticPr fontId="2"/>
  </si>
  <si>
    <t>本社</t>
    <rPh sb="0" eb="2">
      <t>ホンシャ</t>
    </rPh>
    <phoneticPr fontId="2"/>
  </si>
  <si>
    <t>作業所</t>
    <rPh sb="0" eb="2">
      <t>サギョウ</t>
    </rPh>
    <rPh sb="2" eb="3">
      <t>ショ</t>
    </rPh>
    <phoneticPr fontId="2"/>
  </si>
  <si>
    <t>注文書 №：</t>
    <rPh sb="0" eb="3">
      <t>チュウモンショ</t>
    </rPh>
    <phoneticPr fontId="2"/>
  </si>
  <si>
    <r>
      <t>※請求書は基本的に空白部分のみ入力してください。又</t>
    </r>
    <r>
      <rPr>
        <b/>
        <sz val="11"/>
        <color rgb="FFFF0000"/>
        <rFont val="ＭＳ Ｐゴシック"/>
        <family val="3"/>
        <charset val="128"/>
      </rPr>
      <t>【作成時の注意事項】Ⅰ</t>
    </r>
    <r>
      <rPr>
        <b/>
        <sz val="11"/>
        <color theme="1"/>
        <rFont val="ＭＳ Ｐゴシック"/>
        <family val="3"/>
        <charset val="128"/>
      </rPr>
      <t>を良くお読みください。</t>
    </r>
    <rPh sb="1" eb="4">
      <t>セイキュウショ</t>
    </rPh>
    <rPh sb="5" eb="8">
      <t>キホンテキ</t>
    </rPh>
    <rPh sb="9" eb="11">
      <t>クウハク</t>
    </rPh>
    <rPh sb="11" eb="13">
      <t>ブブン</t>
    </rPh>
    <rPh sb="15" eb="23">
      <t>ニュウリョ</t>
    </rPh>
    <rPh sb="24" eb="25">
      <t>マタ</t>
    </rPh>
    <rPh sb="37" eb="38">
      <t>ヨ</t>
    </rPh>
    <rPh sb="40" eb="41">
      <t>ヨ</t>
    </rPh>
    <phoneticPr fontId="2"/>
  </si>
  <si>
    <r>
      <t>※</t>
    </r>
    <r>
      <rPr>
        <b/>
        <sz val="11"/>
        <color rgb="FF0070C0"/>
        <rFont val="ＭＳ Ｐゴシック"/>
        <family val="3"/>
        <charset val="128"/>
      </rPr>
      <t>請求書は2部作成願います。弊社提出が1部で1部は御社の控えです。</t>
    </r>
    <rPh sb="1" eb="4">
      <t>セイキュウショ</t>
    </rPh>
    <rPh sb="6" eb="7">
      <t>ブ</t>
    </rPh>
    <rPh sb="7" eb="9">
      <t>サクセイ</t>
    </rPh>
    <rPh sb="9" eb="10">
      <t>ネガ</t>
    </rPh>
    <rPh sb="14" eb="16">
      <t>ヘイシャ</t>
    </rPh>
    <rPh sb="16" eb="18">
      <t>テイシュツ</t>
    </rPh>
    <rPh sb="20" eb="21">
      <t>ブ</t>
    </rPh>
    <rPh sb="23" eb="24">
      <t>ブ</t>
    </rPh>
    <rPh sb="25" eb="27">
      <t>オンシャ</t>
    </rPh>
    <rPh sb="28" eb="29">
      <t>ヒカ</t>
    </rPh>
    <phoneticPr fontId="2"/>
  </si>
  <si>
    <r>
      <rPr>
        <b/>
        <sz val="11"/>
        <color rgb="FF0070C0"/>
        <rFont val="ＭＳ Ｐゴシック"/>
        <family val="3"/>
        <charset val="128"/>
      </rPr>
      <t>※内訳書は今まで通り御社様式の請求書を1部添付して下さい。</t>
    </r>
    <r>
      <rPr>
        <b/>
        <sz val="11"/>
        <rFont val="ＭＳ Ｐゴシック"/>
        <family val="3"/>
        <charset val="128"/>
      </rPr>
      <t>（※工事の場合は弊社の担当と打合せ出来高調書提出）</t>
    </r>
    <rPh sb="1" eb="4">
      <t>ウチワケショ</t>
    </rPh>
    <rPh sb="5" eb="6">
      <t>イマ</t>
    </rPh>
    <rPh sb="8" eb="9">
      <t>ドオ</t>
    </rPh>
    <rPh sb="10" eb="12">
      <t>オンシャ</t>
    </rPh>
    <rPh sb="12" eb="14">
      <t>ヨウシキ</t>
    </rPh>
    <rPh sb="15" eb="18">
      <t>セイキュウショ</t>
    </rPh>
    <rPh sb="20" eb="21">
      <t>ブ</t>
    </rPh>
    <rPh sb="21" eb="23">
      <t>テンプ</t>
    </rPh>
    <rPh sb="25" eb="28">
      <t>ク</t>
    </rPh>
    <rPh sb="31" eb="33">
      <t>コウジ</t>
    </rPh>
    <rPh sb="34" eb="36">
      <t>バアイ</t>
    </rPh>
    <rPh sb="37" eb="39">
      <t>ヘイシャ</t>
    </rPh>
    <rPh sb="40" eb="42">
      <t>タントウ</t>
    </rPh>
    <rPh sb="43" eb="45">
      <t>ウチアワ</t>
    </rPh>
    <rPh sb="46" eb="51">
      <t>デキダカ</t>
    </rPh>
    <rPh sb="51" eb="53">
      <t>テイシュツ</t>
    </rPh>
    <phoneticPr fontId="2"/>
  </si>
  <si>
    <t>西鉄久留米</t>
    <rPh sb="0" eb="2">
      <t>ニシテツ</t>
    </rPh>
    <rPh sb="2" eb="5">
      <t>クルメ</t>
    </rPh>
    <phoneticPr fontId="2"/>
  </si>
  <si>
    <t>西鉄高宮</t>
    <rPh sb="0" eb="2">
      <t>ニシテツ</t>
    </rPh>
    <rPh sb="2" eb="4">
      <t>タカミヤ</t>
    </rPh>
    <phoneticPr fontId="2"/>
  </si>
  <si>
    <t>天神地下通路</t>
    <rPh sb="0" eb="2">
      <t>テンジン</t>
    </rPh>
    <rPh sb="2" eb="4">
      <t>チカ</t>
    </rPh>
    <rPh sb="4" eb="6">
      <t>ツウロ</t>
    </rPh>
    <phoneticPr fontId="2"/>
  </si>
  <si>
    <t>池町川ｼｰﾙﾄﾞ</t>
    <rPh sb="0" eb="2">
      <t>イケマチ</t>
    </rPh>
    <rPh sb="2" eb="3">
      <t>ガワ</t>
    </rPh>
    <phoneticPr fontId="2"/>
  </si>
  <si>
    <t>トヨテツ福岡</t>
    <rPh sb="4" eb="6">
      <t>フクオカ</t>
    </rPh>
    <phoneticPr fontId="2"/>
  </si>
  <si>
    <t>九郎原トンネル</t>
    <rPh sb="0" eb="3">
      <t>クロウバル</t>
    </rPh>
    <phoneticPr fontId="2"/>
  </si>
  <si>
    <t>九電黒川</t>
    <rPh sb="0" eb="2">
      <t>キュウデン</t>
    </rPh>
    <rPh sb="2" eb="4">
      <t>クロカワ</t>
    </rPh>
    <phoneticPr fontId="2"/>
  </si>
  <si>
    <t>九電沈堕</t>
    <rPh sb="0" eb="2">
      <t>キュウデン</t>
    </rPh>
    <rPh sb="2" eb="3">
      <t>チン</t>
    </rPh>
    <rPh sb="3" eb="4">
      <t>ダ</t>
    </rPh>
    <phoneticPr fontId="2"/>
  </si>
  <si>
    <t>五ヶ瀬川</t>
    <rPh sb="0" eb="4">
      <t>ゴカセガワ</t>
    </rPh>
    <phoneticPr fontId="2"/>
  </si>
  <si>
    <t>南関</t>
    <rPh sb="0" eb="2">
      <t>ナンカン</t>
    </rPh>
    <phoneticPr fontId="2"/>
  </si>
  <si>
    <t>馬毛島</t>
    <rPh sb="0" eb="3">
      <t>マゲジマ</t>
    </rPh>
    <phoneticPr fontId="2"/>
  </si>
  <si>
    <t>仙道山</t>
    <rPh sb="0" eb="2">
      <t>センドウ</t>
    </rPh>
    <rPh sb="2" eb="3">
      <t>ヤマ</t>
    </rPh>
    <phoneticPr fontId="2"/>
  </si>
  <si>
    <t>福岡土木</t>
    <rPh sb="0" eb="2">
      <t>フクオカ</t>
    </rPh>
    <rPh sb="2" eb="4">
      <t>ドボク</t>
    </rPh>
    <phoneticPr fontId="2"/>
  </si>
  <si>
    <t>56期</t>
    <rPh sb="2" eb="3">
      <t>キ</t>
    </rPh>
    <phoneticPr fontId="2"/>
  </si>
  <si>
    <t>811-1123</t>
    <phoneticPr fontId="2"/>
  </si>
  <si>
    <t>福岡県福岡市早良区内野1-25-5</t>
    <rPh sb="0" eb="3">
      <t>フクオカケン</t>
    </rPh>
    <rPh sb="3" eb="6">
      <t>フクオカシ</t>
    </rPh>
    <rPh sb="6" eb="9">
      <t>サワラク</t>
    </rPh>
    <rPh sb="9" eb="11">
      <t>ウチノ</t>
    </rPh>
    <phoneticPr fontId="2"/>
  </si>
  <si>
    <t>株式会社　日豊建設</t>
    <rPh sb="0" eb="4">
      <t>カブシキガイシャ</t>
    </rPh>
    <rPh sb="5" eb="7">
      <t>ニッポウ</t>
    </rPh>
    <rPh sb="7" eb="9">
      <t>ケンセツ</t>
    </rPh>
    <phoneticPr fontId="2"/>
  </si>
  <si>
    <t>092-872-46111</t>
    <phoneticPr fontId="2"/>
  </si>
  <si>
    <t>代表取締役　武石　伸二</t>
    <rPh sb="0" eb="2">
      <t>ダイヒョウ</t>
    </rPh>
    <rPh sb="2" eb="5">
      <t>トリシマリヤク</t>
    </rPh>
    <rPh sb="6" eb="8">
      <t>タケイシ</t>
    </rPh>
    <rPh sb="9" eb="11">
      <t>シンジ</t>
    </rPh>
    <phoneticPr fontId="2"/>
  </si>
  <si>
    <t>1111</t>
    <phoneticPr fontId="2"/>
  </si>
  <si>
    <t>1</t>
    <phoneticPr fontId="2"/>
  </si>
  <si>
    <t>2222</t>
    <phoneticPr fontId="2"/>
  </si>
  <si>
    <t>3333</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</si>
</sst>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yyyy&quot;年&quot;mm&quot;月&quot;dd&quot;日&quot;;@"/>
    <numFmt numFmtId="177" formatCode="#,##0;&quot;▲ &quot;#,##0"/>
    <numFmt numFmtId="178" formatCode="&quot;¥&quot;\ #,##0&quot;_&quot;;&quot;▲ &quot;#,##0&quot;_&quot;"/>
    <numFmt numFmtId="179" formatCode="#,##0.00;&quot;▲ &quot;#,##0.00"/>
    <numFmt numFmtId="180" formatCode="&quot;¥&quot;\ #,##0&quot; _&quot;;&quot;▲ &quot;#,##0&quot; _&quot;"/>
    <numFmt numFmtId="181" formatCode="0.0&quot;%&quot;;&quot;▲ &quot;0.0&quot;%&quot;"/>
    <numFmt numFmtId="182" formatCode="\ @"/>
    <numFmt numFmtId="183" formatCode="yyyy/mm/dd;@"/>
    <numFmt numFmtId="184" formatCode="#,##0.###;&quot;▲ &quot;#,##0.###"/>
    <numFmt numFmtId="185" formatCode="&quot;T &quot;@&quot;  -&quot;"/>
    <numFmt numFmtId="186" formatCode="@&quot;  -&quot;"/>
  </numFmts>
  <fonts count="52">
    <font>
      <sz val="10"/>
      <color theme="1"/>
      <name val="游ゴシック"/>
      <family val="2"/>
      <charset val="128"/>
      <scheme val="minor"/>
    </font>
    <font>
      <sz val="10"/>
      <color theme="1"/>
      <name val="游ゴシック"/>
      <family val="2"/>
      <charset val="128"/>
      <scheme val="minor"/>
    </font>
    <font>
      <sz val="6"/>
      <name val="游ゴシック"/>
      <family val="2"/>
      <charset val="128"/>
      <scheme val="minor"/>
    </font>
    <font>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b/>
      <sz val="10"/>
      <color theme="1"/>
      <name val="ＭＳ Ｐゴシック"/>
      <family val="3"/>
      <charset val="128"/>
    </font>
    <font>
      <b/>
      <sz val="8"/>
      <color theme="1"/>
      <name val="ＭＳ Ｐゴシック"/>
      <family val="3"/>
      <charset val="128"/>
    </font>
    <font>
      <sz val="18"/>
      <color theme="1"/>
      <name val="ＭＳ Ｐゴシック"/>
      <family val="3"/>
      <charset val="128"/>
    </font>
    <font>
      <b/>
      <sz val="12"/>
      <color theme="1"/>
      <name val="ＭＳ Ｐゴシック"/>
      <family val="3"/>
      <charset val="128"/>
    </font>
    <font>
      <i/>
      <sz val="10"/>
      <color theme="1"/>
      <name val="ＭＳ Ｐゴシック"/>
      <family val="3"/>
      <charset val="128"/>
    </font>
    <font>
      <b/>
      <i/>
      <sz val="12"/>
      <color theme="1"/>
      <name val="ＭＳ Ｐゴシック"/>
      <family val="3"/>
      <charset val="128"/>
    </font>
    <font>
      <b/>
      <i/>
      <sz val="11"/>
      <color theme="1"/>
      <name val="ＭＳ Ｐゴシック"/>
      <family val="3"/>
      <charset val="128"/>
    </font>
    <font>
      <sz val="10"/>
      <name val="ＭＳ Ｐゴシック"/>
      <family val="3"/>
      <charset val="128"/>
    </font>
    <font>
      <sz val="11"/>
      <color theme="1"/>
      <name val="ＭＳ Ｐゴシック"/>
      <family val="3"/>
      <charset val="128"/>
    </font>
    <font>
      <b/>
      <sz val="14"/>
      <color theme="1"/>
      <name val="ＭＳ Ｐゴシック"/>
      <family val="3"/>
      <charset val="128"/>
    </font>
    <font>
      <b/>
      <sz val="9"/>
      <color theme="1"/>
      <name val="ＭＳ Ｐゴシック"/>
      <family val="3"/>
      <charset val="128"/>
    </font>
    <font>
      <b/>
      <sz val="11"/>
      <color theme="1"/>
      <name val="ＭＳ Ｐゴシック"/>
      <family val="3"/>
      <charset val="128"/>
    </font>
    <font>
      <b/>
      <i/>
      <sz val="14"/>
      <color theme="1"/>
      <name val="ＭＳ Ｐゴシック"/>
      <family val="3"/>
      <charset val="128"/>
    </font>
    <font>
      <b/>
      <sz val="10.5"/>
      <color theme="1"/>
      <name val="ＭＳ Ｐゴシック"/>
      <family val="3"/>
      <charset val="128"/>
    </font>
    <font>
      <u val="double"/>
      <sz val="18"/>
      <color theme="1"/>
      <name val="ＭＳ Ｐゴシック"/>
      <family val="3"/>
      <charset val="128"/>
    </font>
    <font>
      <sz val="11"/>
      <name val="ＭＳ Ｐゴシック"/>
      <family val="3"/>
      <charset val="128"/>
    </font>
    <font>
      <sz val="9"/>
      <name val="ＭＳ Ｐゴシック"/>
      <family val="3"/>
      <charset val="128"/>
    </font>
    <font>
      <sz val="8"/>
      <name val="ＭＳ Ｐゴシック"/>
      <family val="3"/>
      <charset val="128"/>
    </font>
    <font>
      <sz val="10"/>
      <name val="ＦＡ Ｐ ゴシック"/>
      <family val="3"/>
      <charset val="128"/>
    </font>
    <font>
      <b/>
      <i/>
      <sz val="9"/>
      <color theme="1"/>
      <name val="ＭＳ Ｐゴシック"/>
      <family val="3"/>
      <charset val="128"/>
    </font>
    <font>
      <b/>
      <sz val="10"/>
      <color rgb="FF0070C0"/>
      <name val="ＭＳ Ｐゴシック"/>
      <family val="3"/>
      <charset val="128"/>
    </font>
    <font>
      <sz val="20"/>
      <name val="HGPｺﾞｼｯｸM"/>
      <family val="3"/>
      <charset val="128"/>
    </font>
    <font>
      <sz val="6"/>
      <name val="ＭＳ Ｐゴシック"/>
      <family val="3"/>
      <charset val="128"/>
    </font>
    <font>
      <sz val="11"/>
      <name val="HGPｺﾞｼｯｸM"/>
      <family val="3"/>
      <charset val="128"/>
    </font>
    <font>
      <sz val="12"/>
      <name val="HGPｺﾞｼｯｸM"/>
      <family val="3"/>
      <charset val="128"/>
    </font>
    <font>
      <u/>
      <sz val="13"/>
      <name val="HGPｺﾞｼｯｸM"/>
      <family val="3"/>
      <charset val="128"/>
    </font>
    <font>
      <sz val="8"/>
      <name val="HGPｺﾞｼｯｸM"/>
      <family val="3"/>
      <charset val="128"/>
    </font>
    <font>
      <sz val="9"/>
      <name val="HGPｺﾞｼｯｸM"/>
      <family val="3"/>
      <charset val="128"/>
    </font>
    <font>
      <sz val="13"/>
      <name val="HGPｺﾞｼｯｸM"/>
      <family val="3"/>
      <charset val="128"/>
    </font>
    <font>
      <sz val="6"/>
      <name val="HGPｺﾞｼｯｸM"/>
      <family val="3"/>
      <charset val="128"/>
    </font>
    <font>
      <sz val="10"/>
      <name val="HGPｺﾞｼｯｸM"/>
      <family val="3"/>
      <charset val="128"/>
    </font>
    <font>
      <sz val="10"/>
      <color indexed="18"/>
      <name val="HGPｺﾞｼｯｸM"/>
      <family val="3"/>
      <charset val="128"/>
    </font>
    <font>
      <b/>
      <sz val="10"/>
      <color rgb="FFFF0000"/>
      <name val="ＭＳ Ｐゴシック"/>
      <family val="3"/>
      <charset val="128"/>
    </font>
    <font>
      <b/>
      <sz val="11"/>
      <color rgb="FFFF0000"/>
      <name val="ＭＳ Ｐゴシック"/>
      <family val="3"/>
      <charset val="128"/>
    </font>
    <font>
      <sz val="9"/>
      <color rgb="FFFF0000"/>
      <name val="ＭＳ Ｐゴシック"/>
      <family val="3"/>
      <charset val="128"/>
    </font>
    <font>
      <b/>
      <sz val="11"/>
      <name val="ＭＳ Ｐゴシック"/>
      <family val="3"/>
      <charset val="128"/>
    </font>
    <font>
      <b/>
      <sz val="11"/>
      <color rgb="FF0070C0"/>
      <name val="ＭＳ Ｐゴシック"/>
      <family val="3"/>
      <charset val="128"/>
    </font>
    <font>
      <b/>
      <sz val="9"/>
      <color rgb="FF0070C0"/>
      <name val="ＭＳ Ｐゴシック"/>
      <family val="3"/>
      <charset val="128"/>
    </font>
    <font>
      <sz val="11"/>
      <color rgb="FF0070C0"/>
      <name val="ＭＳ Ｐゴシック"/>
      <family val="3"/>
      <charset val="128"/>
    </font>
    <font>
      <i/>
      <sz val="11"/>
      <color theme="1"/>
      <name val="ＭＳ Ｐゴシック"/>
      <family val="3"/>
      <charset val="128"/>
    </font>
    <font>
      <sz val="11"/>
      <color rgb="FFFF0000"/>
      <name val="ＭＳ Ｐゴシック"/>
      <family val="3"/>
      <charset val="128"/>
    </font>
    <font>
      <b/>
      <sz val="10.5"/>
      <color rgb="FFFF0000"/>
      <name val="ＭＳ Ｐゴシック"/>
      <family val="3"/>
      <charset val="128"/>
    </font>
    <font>
      <b/>
      <sz val="14"/>
      <color rgb="FFFF0000"/>
      <name val="ＭＳ Ｐゴシック"/>
      <family val="3"/>
      <charset val="128"/>
    </font>
    <font>
      <sz val="10"/>
      <color rgb="FFFF0000"/>
      <name val="ＭＳ Ｐゴシック"/>
      <family val="3"/>
      <charset val="128"/>
    </font>
    <font>
      <i/>
      <sz val="10"/>
      <color rgb="FFFF0000"/>
      <name val="ＭＳ Ｐゴシック"/>
      <family val="3"/>
      <charset val="128"/>
    </font>
  </fonts>
  <fills count="4">
    <fill>
      <patternFill patternType="none"/>
    </fill>
    <fill>
      <patternFill patternType="gray125"/>
    </fill>
    <fill>
      <patternFill patternType="solid">
        <fgColor theme="2"/>
        <bgColor indexed="64"/>
      </patternFill>
    </fill>
    <fill>
      <patternFill patternType="solid">
        <fgColor rgb="FFFFFFCC"/>
        <bgColor indexed="64"/>
      </patternFill>
    </fill>
  </fills>
  <borders count="1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hair">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right/>
      <top style="double">
        <color auto="1"/>
      </top>
      <bottom/>
      <diagonal/>
    </border>
    <border>
      <left/>
      <right/>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thin">
        <color indexed="64"/>
      </bottom>
      <diagonal/>
    </border>
    <border>
      <left style="thin">
        <color indexed="64"/>
      </left>
      <right/>
      <top style="medium">
        <color indexed="64"/>
      </top>
      <bottom style="hair">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auto="1"/>
      </left>
      <right style="thin">
        <color auto="1"/>
      </right>
      <top style="thin">
        <color indexed="64"/>
      </top>
      <bottom style="dotted">
        <color indexed="64"/>
      </bottom>
      <diagonal/>
    </border>
    <border>
      <left style="hair">
        <color indexed="64"/>
      </left>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hair">
        <color indexed="64"/>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style="double">
        <color indexed="64"/>
      </right>
      <top style="double">
        <color indexed="64"/>
      </top>
      <bottom style="double">
        <color indexed="64"/>
      </bottom>
      <diagonal/>
    </border>
    <border>
      <left style="medium">
        <color indexed="64"/>
      </left>
      <right/>
      <top style="hair">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dotted">
        <color indexed="64"/>
      </top>
      <bottom style="hair">
        <color indexed="64"/>
      </bottom>
      <diagonal/>
    </border>
    <border>
      <left style="hair">
        <color indexed="64"/>
      </left>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style="dotted">
        <color indexed="64"/>
      </top>
      <bottom/>
      <diagonal/>
    </border>
    <border>
      <left/>
      <right style="medium">
        <color indexed="64"/>
      </right>
      <top style="dotted">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style="thin">
        <color indexed="64"/>
      </right>
      <top/>
      <bottom style="thin">
        <color indexed="64"/>
      </bottom>
      <diagonal/>
    </border>
    <border>
      <left/>
      <right style="medium">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25" fillId="0" borderId="0" applyFont="0" applyFill="0" applyBorder="0" applyAlignment="0" applyProtection="0"/>
    <xf numFmtId="0" fontId="25" fillId="0" borderId="0"/>
    <xf numFmtId="0" fontId="22" fillId="0" borderId="0">
      <alignment vertical="center"/>
    </xf>
  </cellStyleXfs>
  <cellXfs count="468">
    <xf numFmtId="0" fontId="0" fillId="0" borderId="0" xfId="0">
      <alignment vertical="center"/>
    </xf>
    <xf numFmtId="0" fontId="3" fillId="0" borderId="0" xfId="0" applyFont="1">
      <alignment vertical="center"/>
    </xf>
    <xf numFmtId="0" fontId="10" fillId="0" borderId="0" xfId="0" applyFont="1" applyAlignment="1">
      <alignment horizontal="left" vertical="center" indent="1"/>
    </xf>
    <xf numFmtId="0" fontId="16" fillId="0" borderId="0" xfId="0" applyFont="1" applyAlignment="1">
      <alignment horizontal="left" vertical="center" indent="1"/>
    </xf>
    <xf numFmtId="0" fontId="7" fillId="0" borderId="0" xfId="0" applyFont="1">
      <alignment vertical="center"/>
    </xf>
    <xf numFmtId="0" fontId="3" fillId="0" borderId="8" xfId="0" applyFont="1" applyBorder="1" applyAlignment="1">
      <alignment horizontal="left" vertical="center" indent="1"/>
    </xf>
    <xf numFmtId="0" fontId="3" fillId="0" borderId="8" xfId="0" applyFont="1" applyBorder="1">
      <alignment vertical="center"/>
    </xf>
    <xf numFmtId="180" fontId="12" fillId="0" borderId="0" xfId="1" applyNumberFormat="1" applyFont="1" applyFill="1" applyBorder="1" applyAlignment="1" applyProtection="1">
      <alignment horizontal="center"/>
    </xf>
    <xf numFmtId="0" fontId="18" fillId="0" borderId="30" xfId="0" applyFont="1" applyBorder="1">
      <alignment vertical="center"/>
    </xf>
    <xf numFmtId="0" fontId="18" fillId="0" borderId="30" xfId="0" applyFont="1" applyBorder="1" applyAlignment="1">
      <alignment horizontal="right" vertical="center"/>
    </xf>
    <xf numFmtId="0" fontId="5" fillId="0" borderId="0" xfId="0" applyFont="1">
      <alignment vertical="center"/>
    </xf>
    <xf numFmtId="178" fontId="15" fillId="0" borderId="0" xfId="1" applyNumberFormat="1" applyFont="1" applyFill="1" applyBorder="1" applyAlignment="1" applyProtection="1">
      <alignment vertical="center"/>
    </xf>
    <xf numFmtId="0" fontId="5" fillId="0" borderId="0" xfId="0" applyFont="1" applyAlignment="1">
      <alignment horizontal="center" vertical="center"/>
    </xf>
    <xf numFmtId="178" fontId="12" fillId="0" borderId="0" xfId="1" applyNumberFormat="1" applyFont="1" applyBorder="1" applyAlignment="1" applyProtection="1">
      <alignment vertical="center"/>
    </xf>
    <xf numFmtId="178" fontId="13" fillId="0" borderId="0" xfId="1" applyNumberFormat="1" applyFont="1" applyFill="1" applyBorder="1" applyAlignment="1" applyProtection="1">
      <alignment vertical="center"/>
    </xf>
    <xf numFmtId="0" fontId="4" fillId="0" borderId="0" xfId="0" applyFont="1">
      <alignment vertical="center"/>
    </xf>
    <xf numFmtId="0" fontId="4" fillId="0" borderId="0" xfId="0" applyFont="1" applyAlignment="1">
      <alignment horizontal="right" vertical="center"/>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left" vertical="center"/>
    </xf>
    <xf numFmtId="0" fontId="5" fillId="0" borderId="0" xfId="0" applyFont="1" applyAlignment="1">
      <alignment vertical="top"/>
    </xf>
    <xf numFmtId="0" fontId="4" fillId="0" borderId="6"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5" fillId="0" borderId="6" xfId="0" applyFont="1" applyBorder="1" applyAlignment="1">
      <alignment horizontal="distributed" vertical="center" wrapText="1" justifyLastLine="1"/>
    </xf>
    <xf numFmtId="0" fontId="5" fillId="0" borderId="50" xfId="0" applyFont="1" applyBorder="1" applyAlignment="1">
      <alignment horizontal="distributed" vertical="center" wrapText="1" justifyLastLine="1"/>
    </xf>
    <xf numFmtId="0" fontId="5" fillId="0" borderId="0" xfId="0" applyFont="1" applyAlignment="1">
      <alignment horizontal="center" vertical="distributed" textRotation="255" justifyLastLine="1"/>
    </xf>
    <xf numFmtId="0" fontId="22" fillId="0" borderId="0" xfId="0" applyFont="1" applyAlignment="1"/>
    <xf numFmtId="0" fontId="3" fillId="0" borderId="0" xfId="0" applyFont="1" applyAlignment="1">
      <alignment horizontal="center" vertical="center"/>
    </xf>
    <xf numFmtId="0" fontId="14" fillId="0" borderId="0" xfId="0" applyFont="1" applyAlignment="1">
      <alignment horizontal="center"/>
    </xf>
    <xf numFmtId="179" fontId="3" fillId="0" borderId="0" xfId="0" applyNumberFormat="1" applyFont="1">
      <alignment vertical="center"/>
    </xf>
    <xf numFmtId="177" fontId="3" fillId="0" borderId="0" xfId="0" applyNumberFormat="1" applyFont="1">
      <alignment vertical="center"/>
    </xf>
    <xf numFmtId="0" fontId="22" fillId="0" borderId="0" xfId="0" applyFont="1">
      <alignment vertical="center"/>
    </xf>
    <xf numFmtId="0" fontId="5" fillId="0" borderId="0" xfId="0" applyFont="1" applyAlignment="1">
      <alignment horizontal="distributed" vertical="center" indent="2" justifyLastLine="1"/>
    </xf>
    <xf numFmtId="0" fontId="5" fillId="0" borderId="0" xfId="0" applyFont="1" applyAlignment="1">
      <alignment horizontal="distributed" vertical="center" justifyLastLine="1"/>
    </xf>
    <xf numFmtId="0" fontId="6" fillId="0" borderId="0" xfId="0" applyFont="1" applyAlignment="1">
      <alignment horizontal="center" vertical="center"/>
    </xf>
    <xf numFmtId="38" fontId="5" fillId="0" borderId="0" xfId="1" applyFont="1" applyFill="1" applyBorder="1" applyAlignment="1" applyProtection="1">
      <alignment horizontal="center" vertical="center"/>
    </xf>
    <xf numFmtId="38" fontId="4" fillId="0" borderId="0" xfId="1" applyFont="1" applyFill="1" applyBorder="1" applyProtection="1">
      <alignment vertical="center"/>
    </xf>
    <xf numFmtId="0" fontId="4" fillId="0" borderId="0" xfId="0" applyFont="1" applyAlignment="1">
      <alignment horizontal="distributed" vertical="center" justifyLastLine="1"/>
    </xf>
    <xf numFmtId="0" fontId="5" fillId="0" borderId="0" xfId="0" applyFont="1" applyAlignment="1">
      <alignment horizontal="distributed" vertical="center" indent="1" justifyLastLine="1"/>
    </xf>
    <xf numFmtId="0" fontId="9" fillId="0" borderId="0" xfId="0" applyFont="1">
      <alignment vertical="center"/>
    </xf>
    <xf numFmtId="176" fontId="14" fillId="0" borderId="0" xfId="0" applyNumberFormat="1" applyFont="1">
      <alignment vertical="center"/>
    </xf>
    <xf numFmtId="0" fontId="6" fillId="0" borderId="0" xfId="0" applyFont="1" applyAlignment="1">
      <alignment horizontal="center" vertical="center" wrapText="1"/>
    </xf>
    <xf numFmtId="0" fontId="15" fillId="0" borderId="0" xfId="0" applyFont="1" applyAlignment="1">
      <alignment horizontal="center" vertical="center"/>
    </xf>
    <xf numFmtId="0" fontId="4" fillId="2" borderId="18" xfId="0" applyFont="1" applyFill="1" applyBorder="1" applyAlignment="1">
      <alignment horizontal="right" vertical="center"/>
    </xf>
    <xf numFmtId="0" fontId="4" fillId="2" borderId="16" xfId="0" applyFont="1" applyFill="1" applyBorder="1">
      <alignment vertical="center"/>
    </xf>
    <xf numFmtId="0" fontId="23" fillId="2" borderId="53" xfId="0" applyFont="1" applyFill="1" applyBorder="1" applyAlignment="1">
      <alignment horizontal="center" vertical="center"/>
    </xf>
    <xf numFmtId="177" fontId="3" fillId="2" borderId="52" xfId="0" applyNumberFormat="1" applyFont="1" applyFill="1" applyBorder="1">
      <alignment vertical="center"/>
    </xf>
    <xf numFmtId="0" fontId="15" fillId="2" borderId="6" xfId="0" applyFont="1" applyFill="1" applyBorder="1">
      <alignment vertical="center"/>
    </xf>
    <xf numFmtId="0" fontId="3" fillId="2" borderId="6" xfId="0" applyFont="1" applyFill="1" applyBorder="1">
      <alignment vertical="center"/>
    </xf>
    <xf numFmtId="0" fontId="3" fillId="0" borderId="0" xfId="0" applyFont="1" applyAlignment="1">
      <alignment horizontal="distributed" vertical="center" justifyLastLine="1"/>
    </xf>
    <xf numFmtId="0" fontId="7" fillId="0" borderId="0" xfId="0" applyFont="1" applyAlignment="1">
      <alignment horizontal="left" vertical="center" indent="1"/>
    </xf>
    <xf numFmtId="0" fontId="4" fillId="2" borderId="56" xfId="0" applyFont="1" applyFill="1" applyBorder="1" applyAlignment="1">
      <alignment horizontal="right" vertical="center"/>
    </xf>
    <xf numFmtId="0" fontId="4" fillId="2" borderId="16" xfId="0" applyFont="1" applyFill="1" applyBorder="1" applyAlignment="1">
      <alignment horizontal="right" vertical="center"/>
    </xf>
    <xf numFmtId="0" fontId="3" fillId="0" borderId="0" xfId="0" applyFont="1" applyAlignment="1">
      <alignment vertical="top"/>
    </xf>
    <xf numFmtId="0" fontId="3" fillId="0" borderId="54" xfId="0" applyFont="1" applyBorder="1">
      <alignment vertical="center"/>
    </xf>
    <xf numFmtId="0" fontId="4" fillId="0" borderId="0" xfId="0" applyFont="1" applyAlignment="1">
      <alignment horizontal="distributed" vertical="center"/>
    </xf>
    <xf numFmtId="180" fontId="19" fillId="0" borderId="0" xfId="1" applyNumberFormat="1" applyFont="1" applyFill="1" applyBorder="1" applyAlignment="1" applyProtection="1">
      <alignment horizontal="right" vertical="center" indent="1"/>
    </xf>
    <xf numFmtId="0" fontId="17" fillId="0" borderId="0" xfId="0" applyFont="1" applyAlignment="1"/>
    <xf numFmtId="178" fontId="26" fillId="0" borderId="0" xfId="1" applyNumberFormat="1" applyFont="1" applyBorder="1" applyAlignment="1" applyProtection="1">
      <alignment vertical="center"/>
    </xf>
    <xf numFmtId="180" fontId="26" fillId="0" borderId="0" xfId="1" applyNumberFormat="1" applyFont="1" applyFill="1" applyBorder="1" applyAlignment="1" applyProtection="1">
      <alignment horizontal="right" vertical="center" indent="1"/>
    </xf>
    <xf numFmtId="180" fontId="26" fillId="0" borderId="0" xfId="1" applyNumberFormat="1" applyFont="1" applyFill="1" applyBorder="1" applyAlignment="1" applyProtection="1">
      <alignment horizontal="center"/>
    </xf>
    <xf numFmtId="176" fontId="23" fillId="0" borderId="0" xfId="0" applyNumberFormat="1" applyFont="1">
      <alignment vertical="center"/>
    </xf>
    <xf numFmtId="0" fontId="17" fillId="0" borderId="0" xfId="0" applyFont="1">
      <alignment vertical="center"/>
    </xf>
    <xf numFmtId="0" fontId="17" fillId="0" borderId="0" xfId="0" applyFont="1" applyAlignment="1">
      <alignment horizontal="right" vertical="center"/>
    </xf>
    <xf numFmtId="176" fontId="17" fillId="0" borderId="0" xfId="0" applyNumberFormat="1" applyFont="1" applyAlignment="1">
      <alignment horizontal="center" vertical="center" justifyLastLine="1"/>
    </xf>
    <xf numFmtId="0" fontId="4" fillId="0" borderId="64" xfId="0" applyFont="1" applyBorder="1" applyAlignment="1">
      <alignment horizontal="center" vertical="center"/>
    </xf>
    <xf numFmtId="183" fontId="24" fillId="0" borderId="65" xfId="0" applyNumberFormat="1" applyFont="1" applyBorder="1">
      <alignment vertical="center"/>
    </xf>
    <xf numFmtId="183" fontId="24" fillId="0" borderId="4" xfId="0" applyNumberFormat="1" applyFont="1" applyBorder="1">
      <alignment vertical="center"/>
    </xf>
    <xf numFmtId="183" fontId="24" fillId="0" borderId="54" xfId="0" applyNumberFormat="1" applyFont="1" applyBorder="1">
      <alignment vertical="center"/>
    </xf>
    <xf numFmtId="0" fontId="3" fillId="0" borderId="54" xfId="0" applyFont="1" applyBorder="1" applyAlignment="1">
      <alignment horizontal="distributed" vertical="center" indent="1" justifyLastLine="1"/>
    </xf>
    <xf numFmtId="177" fontId="3" fillId="2" borderId="71" xfId="0" applyNumberFormat="1" applyFont="1" applyFill="1" applyBorder="1">
      <alignment vertical="center"/>
    </xf>
    <xf numFmtId="181" fontId="5" fillId="2" borderId="72" xfId="2" applyNumberFormat="1" applyFont="1" applyFill="1" applyBorder="1" applyAlignment="1" applyProtection="1">
      <alignment horizontal="distributed" vertical="center" justifyLastLine="1"/>
    </xf>
    <xf numFmtId="0" fontId="11" fillId="0" borderId="74" xfId="0" applyFont="1" applyBorder="1" applyAlignment="1">
      <alignment horizontal="center" vertical="center"/>
    </xf>
    <xf numFmtId="49" fontId="3" fillId="0" borderId="63" xfId="0" applyNumberFormat="1" applyFont="1" applyBorder="1" applyAlignment="1">
      <alignment horizontal="left" vertical="center"/>
    </xf>
    <xf numFmtId="0" fontId="4" fillId="2" borderId="20" xfId="0" applyFont="1" applyFill="1" applyBorder="1" applyAlignment="1">
      <alignment horizontal="left" vertical="center"/>
    </xf>
    <xf numFmtId="0" fontId="4" fillId="2" borderId="22" xfId="0" applyFont="1" applyFill="1" applyBorder="1" applyAlignment="1">
      <alignment horizontal="left" vertical="center"/>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3" fillId="0" borderId="54" xfId="0" applyFont="1" applyBorder="1" applyAlignment="1">
      <alignment horizontal="center" vertical="center"/>
    </xf>
    <xf numFmtId="184" fontId="3" fillId="2" borderId="79" xfId="1" applyNumberFormat="1" applyFont="1" applyFill="1" applyBorder="1" applyAlignment="1" applyProtection="1">
      <alignment vertical="center"/>
    </xf>
    <xf numFmtId="184" fontId="3" fillId="2" borderId="70" xfId="1" applyNumberFormat="1" applyFont="1" applyFill="1" applyBorder="1" applyAlignment="1" applyProtection="1">
      <alignment vertical="center"/>
    </xf>
    <xf numFmtId="184" fontId="3" fillId="2" borderId="60" xfId="1" applyNumberFormat="1" applyFont="1" applyFill="1" applyBorder="1" applyAlignment="1" applyProtection="1">
      <alignment vertical="center"/>
    </xf>
    <xf numFmtId="184" fontId="3" fillId="2" borderId="24" xfId="1" applyNumberFormat="1" applyFont="1" applyFill="1" applyBorder="1" applyAlignment="1" applyProtection="1">
      <alignment vertical="center"/>
    </xf>
    <xf numFmtId="184" fontId="3" fillId="2" borderId="13" xfId="1" applyNumberFormat="1" applyFont="1" applyFill="1" applyBorder="1" applyAlignment="1" applyProtection="1">
      <alignment vertical="center"/>
    </xf>
    <xf numFmtId="0" fontId="23" fillId="2" borderId="69" xfId="0" applyFont="1" applyFill="1" applyBorder="1" applyAlignment="1">
      <alignment horizontal="center" vertical="center"/>
    </xf>
    <xf numFmtId="0" fontId="23" fillId="2" borderId="59" xfId="0" applyFont="1" applyFill="1" applyBorder="1" applyAlignment="1">
      <alignment horizontal="center" vertical="center"/>
    </xf>
    <xf numFmtId="177" fontId="3" fillId="2" borderId="61" xfId="0" applyNumberFormat="1" applyFont="1" applyFill="1" applyBorder="1">
      <alignment vertical="center"/>
    </xf>
    <xf numFmtId="0" fontId="23" fillId="2" borderId="23" xfId="0" applyFont="1" applyFill="1" applyBorder="1" applyAlignment="1">
      <alignment horizontal="center" vertical="center"/>
    </xf>
    <xf numFmtId="177" fontId="3" fillId="2" borderId="21" xfId="0" applyNumberFormat="1" applyFont="1" applyFill="1" applyBorder="1">
      <alignment vertical="center"/>
    </xf>
    <xf numFmtId="0" fontId="23" fillId="2" borderId="5" xfId="0" applyFont="1" applyFill="1" applyBorder="1" applyAlignment="1">
      <alignment horizontal="center" vertical="center"/>
    </xf>
    <xf numFmtId="177" fontId="3" fillId="0" borderId="12" xfId="0" applyNumberFormat="1" applyFont="1" applyBorder="1">
      <alignment vertical="center"/>
    </xf>
    <xf numFmtId="0" fontId="4" fillId="3" borderId="66" xfId="0" applyFont="1" applyFill="1" applyBorder="1" applyAlignment="1">
      <alignment horizontal="left" vertical="center" indent="1"/>
    </xf>
    <xf numFmtId="181" fontId="5" fillId="2" borderId="67" xfId="1" applyNumberFormat="1" applyFont="1" applyFill="1" applyBorder="1" applyAlignment="1" applyProtection="1">
      <alignment horizontal="distributed" vertical="center" justifyLastLine="1"/>
    </xf>
    <xf numFmtId="0" fontId="4" fillId="2" borderId="34" xfId="0" applyFont="1" applyFill="1" applyBorder="1" applyAlignment="1">
      <alignment horizontal="distributed"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27" fillId="0" borderId="0" xfId="0" applyFont="1" applyAlignment="1">
      <alignment horizontal="left" vertical="center" indent="1"/>
    </xf>
    <xf numFmtId="0" fontId="5" fillId="2" borderId="31" xfId="0" applyFont="1" applyFill="1" applyBorder="1" applyAlignment="1">
      <alignment horizontal="distributed" vertical="center"/>
    </xf>
    <xf numFmtId="177" fontId="3" fillId="0" borderId="61" xfId="0" applyNumberFormat="1" applyFont="1" applyBorder="1">
      <alignment vertical="center"/>
    </xf>
    <xf numFmtId="177" fontId="3" fillId="0" borderId="21" xfId="0" applyNumberFormat="1" applyFont="1" applyBorder="1">
      <alignment vertical="center"/>
    </xf>
    <xf numFmtId="0" fontId="30" fillId="0" borderId="0" xfId="5" applyFont="1">
      <alignment vertical="center"/>
    </xf>
    <xf numFmtId="0" fontId="31" fillId="0" borderId="0" xfId="5" applyFont="1">
      <alignment vertical="center"/>
    </xf>
    <xf numFmtId="0" fontId="32" fillId="0" borderId="0" xfId="5" applyFont="1">
      <alignment vertical="center"/>
    </xf>
    <xf numFmtId="0" fontId="33" fillId="0" borderId="0" xfId="5" applyFont="1">
      <alignment vertical="center"/>
    </xf>
    <xf numFmtId="0" fontId="33" fillId="0" borderId="0" xfId="5" applyFont="1" applyAlignment="1">
      <alignment horizontal="center" vertical="center"/>
    </xf>
    <xf numFmtId="0" fontId="34" fillId="0" borderId="0" xfId="5" applyFont="1" applyAlignment="1">
      <alignment horizontal="center" vertical="center"/>
    </xf>
    <xf numFmtId="0" fontId="34" fillId="0" borderId="0" xfId="5" applyFont="1">
      <alignment vertical="center"/>
    </xf>
    <xf numFmtId="0" fontId="34" fillId="0" borderId="0" xfId="5" applyFont="1" applyAlignment="1">
      <alignment horizontal="left" vertical="center"/>
    </xf>
    <xf numFmtId="0" fontId="33" fillId="0" borderId="0" xfId="5" applyFont="1" applyAlignment="1">
      <alignment horizontal="justify"/>
    </xf>
    <xf numFmtId="0" fontId="36" fillId="0" borderId="0" xfId="5" applyFont="1">
      <alignment vertical="center"/>
    </xf>
    <xf numFmtId="0" fontId="34" fillId="0" borderId="0" xfId="5" applyFont="1" applyAlignment="1"/>
    <xf numFmtId="0" fontId="30" fillId="0" borderId="10" xfId="5" applyFont="1" applyBorder="1">
      <alignment vertical="center"/>
    </xf>
    <xf numFmtId="0" fontId="30" fillId="0" borderId="17" xfId="5" applyFont="1" applyBorder="1">
      <alignment vertical="center"/>
    </xf>
    <xf numFmtId="0" fontId="30" fillId="0" borderId="11" xfId="5" applyFont="1" applyBorder="1">
      <alignment vertical="center"/>
    </xf>
    <xf numFmtId="0" fontId="37" fillId="0" borderId="62" xfId="5" applyFont="1" applyBorder="1" applyAlignment="1"/>
    <xf numFmtId="0" fontId="30" fillId="0" borderId="98" xfId="5" applyFont="1" applyBorder="1">
      <alignment vertical="center"/>
    </xf>
    <xf numFmtId="0" fontId="30" fillId="0" borderId="99" xfId="5" applyFont="1" applyBorder="1">
      <alignment vertical="center"/>
    </xf>
    <xf numFmtId="0" fontId="34" fillId="0" borderId="100" xfId="5" applyFont="1" applyBorder="1">
      <alignment vertical="center"/>
    </xf>
    <xf numFmtId="0" fontId="30" fillId="0" borderId="87" xfId="5" applyFont="1" applyBorder="1">
      <alignment vertical="center"/>
    </xf>
    <xf numFmtId="0" fontId="30" fillId="0" borderId="89" xfId="5" applyFont="1" applyBorder="1">
      <alignment vertical="center"/>
    </xf>
    <xf numFmtId="0" fontId="30" fillId="0" borderId="92" xfId="5" applyFont="1" applyBorder="1">
      <alignment vertical="center"/>
    </xf>
    <xf numFmtId="0" fontId="30" fillId="0" borderId="91" xfId="5" applyFont="1" applyBorder="1">
      <alignment vertical="center"/>
    </xf>
    <xf numFmtId="0" fontId="30" fillId="0" borderId="101" xfId="5" applyFont="1" applyBorder="1">
      <alignment vertical="center"/>
    </xf>
    <xf numFmtId="0" fontId="30" fillId="0" borderId="93" xfId="5" applyFont="1" applyBorder="1">
      <alignment vertical="center"/>
    </xf>
    <xf numFmtId="0" fontId="30" fillId="0" borderId="102" xfId="5" applyFont="1" applyBorder="1" applyAlignment="1">
      <alignment horizontal="center" vertical="center"/>
    </xf>
    <xf numFmtId="0" fontId="30" fillId="0" borderId="103" xfId="5" applyFont="1" applyBorder="1" applyAlignment="1">
      <alignment horizontal="center" vertical="center"/>
    </xf>
    <xf numFmtId="0" fontId="30" fillId="0" borderId="104" xfId="5" applyFont="1" applyBorder="1">
      <alignment vertical="center"/>
    </xf>
    <xf numFmtId="0" fontId="30" fillId="0" borderId="105" xfId="5" applyFont="1" applyBorder="1">
      <alignment vertical="center"/>
    </xf>
    <xf numFmtId="0" fontId="30" fillId="0" borderId="109" xfId="5" applyFont="1" applyBorder="1">
      <alignment vertical="center"/>
    </xf>
    <xf numFmtId="0" fontId="30" fillId="0" borderId="110" xfId="5" applyFont="1" applyBorder="1">
      <alignment vertical="center"/>
    </xf>
    <xf numFmtId="0" fontId="30" fillId="0" borderId="103" xfId="5" applyFont="1" applyBorder="1">
      <alignment vertical="center"/>
    </xf>
    <xf numFmtId="0" fontId="30" fillId="0" borderId="54" xfId="5" applyFont="1" applyBorder="1">
      <alignment vertical="center"/>
    </xf>
    <xf numFmtId="0" fontId="30" fillId="0" borderId="113" xfId="5" applyFont="1" applyBorder="1">
      <alignment vertical="center"/>
    </xf>
    <xf numFmtId="0" fontId="30" fillId="0" borderId="34" xfId="5" applyFont="1" applyBorder="1">
      <alignment vertical="center"/>
    </xf>
    <xf numFmtId="0" fontId="30" fillId="0" borderId="35" xfId="5" applyFont="1" applyBorder="1">
      <alignment vertical="center"/>
    </xf>
    <xf numFmtId="0" fontId="34" fillId="0" borderId="34" xfId="5" applyFont="1" applyBorder="1">
      <alignment vertical="center"/>
    </xf>
    <xf numFmtId="0" fontId="34" fillId="0" borderId="35" xfId="5" applyFont="1" applyBorder="1">
      <alignment vertical="center"/>
    </xf>
    <xf numFmtId="0" fontId="34" fillId="0" borderId="0" xfId="5" applyFont="1" applyAlignment="1">
      <alignment horizontal="right" vertical="center"/>
    </xf>
    <xf numFmtId="0" fontId="34" fillId="0" borderId="6" xfId="5" applyFont="1" applyBorder="1" applyAlignment="1">
      <alignment horizontal="left" vertical="center"/>
    </xf>
    <xf numFmtId="0" fontId="34" fillId="0" borderId="54" xfId="5" applyFont="1" applyBorder="1" applyAlignment="1">
      <alignment horizontal="distributed" vertical="center"/>
    </xf>
    <xf numFmtId="0" fontId="34" fillId="0" borderId="115" xfId="5" applyFont="1" applyBorder="1" applyAlignment="1">
      <alignment horizontal="distributed" vertical="center"/>
    </xf>
    <xf numFmtId="0" fontId="33" fillId="0" borderId="54" xfId="5" applyFont="1" applyBorder="1" applyAlignment="1">
      <alignment horizontal="distributed" vertical="center"/>
    </xf>
    <xf numFmtId="0" fontId="33" fillId="0" borderId="34" xfId="5" applyFont="1" applyBorder="1" applyAlignment="1"/>
    <xf numFmtId="0" fontId="33" fillId="0" borderId="0" xfId="5" applyFont="1" applyAlignment="1"/>
    <xf numFmtId="0" fontId="33" fillId="0" borderId="35" xfId="5" applyFont="1" applyBorder="1" applyAlignment="1"/>
    <xf numFmtId="0" fontId="30" fillId="0" borderId="36" xfId="5" applyFont="1" applyBorder="1">
      <alignment vertical="center"/>
    </xf>
    <xf numFmtId="0" fontId="30" fillId="0" borderId="37" xfId="5" applyFont="1" applyBorder="1">
      <alignment vertical="center"/>
    </xf>
    <xf numFmtId="0" fontId="30" fillId="0" borderId="38" xfId="5" applyFont="1" applyBorder="1">
      <alignment vertical="center"/>
    </xf>
    <xf numFmtId="0" fontId="38" fillId="0" borderId="0" xfId="5" applyFont="1">
      <alignment vertical="center"/>
    </xf>
    <xf numFmtId="0" fontId="38" fillId="0" borderId="0" xfId="5" applyFont="1" applyAlignment="1">
      <alignment horizontal="left" vertical="center"/>
    </xf>
    <xf numFmtId="49" fontId="38" fillId="0" borderId="1" xfId="5" applyNumberFormat="1" applyFont="1" applyBorder="1" applyAlignment="1">
      <alignment horizontal="center" vertical="center"/>
    </xf>
    <xf numFmtId="0" fontId="38" fillId="0" borderId="115" xfId="5" applyFont="1" applyBorder="1">
      <alignment vertical="center"/>
    </xf>
    <xf numFmtId="0" fontId="23" fillId="0" borderId="69" xfId="0" applyFont="1" applyBorder="1" applyAlignment="1">
      <alignment horizontal="center" vertical="center"/>
    </xf>
    <xf numFmtId="185" fontId="3" fillId="0" borderId="62" xfId="0" applyNumberFormat="1" applyFont="1" applyBorder="1" applyAlignment="1">
      <alignment horizontal="right" vertical="center"/>
    </xf>
    <xf numFmtId="186" fontId="3" fillId="0" borderId="62" xfId="0" applyNumberFormat="1" applyFont="1" applyBorder="1" applyAlignment="1">
      <alignment horizontal="center" vertical="center"/>
    </xf>
    <xf numFmtId="0" fontId="39" fillId="0" borderId="0" xfId="0" applyFont="1" applyAlignment="1">
      <alignment horizontal="left" vertical="center" indent="1"/>
    </xf>
    <xf numFmtId="0" fontId="41" fillId="0" borderId="0" xfId="0" applyFont="1">
      <alignment vertical="center"/>
    </xf>
    <xf numFmtId="0" fontId="5" fillId="0" borderId="0" xfId="0" applyFont="1" applyAlignment="1">
      <alignment horizontal="right"/>
    </xf>
    <xf numFmtId="184" fontId="3" fillId="2" borderId="57" xfId="1" applyNumberFormat="1" applyFont="1" applyFill="1" applyBorder="1" applyAlignment="1" applyProtection="1">
      <alignment horizontal="center" vertical="center"/>
    </xf>
    <xf numFmtId="184" fontId="3" fillId="2" borderId="14" xfId="1" applyNumberFormat="1" applyFont="1" applyFill="1" applyBorder="1" applyAlignment="1" applyProtection="1">
      <alignment horizontal="center" vertical="center"/>
    </xf>
    <xf numFmtId="184" fontId="3" fillId="2" borderId="37" xfId="1" applyNumberFormat="1" applyFont="1" applyFill="1" applyBorder="1" applyAlignment="1" applyProtection="1">
      <alignment horizontal="center" vertical="center"/>
    </xf>
    <xf numFmtId="184" fontId="3" fillId="2" borderId="67" xfId="1" applyNumberFormat="1" applyFont="1" applyFill="1" applyBorder="1" applyAlignment="1" applyProtection="1">
      <alignment horizontal="center" vertical="center" justifyLastLine="1"/>
    </xf>
    <xf numFmtId="184" fontId="3" fillId="2" borderId="14" xfId="1" applyNumberFormat="1" applyFont="1" applyFill="1" applyBorder="1" applyAlignment="1" applyProtection="1">
      <alignment horizontal="center" vertical="center" justifyLastLine="1"/>
    </xf>
    <xf numFmtId="184" fontId="3" fillId="2" borderId="57" xfId="1" applyNumberFormat="1" applyFont="1" applyFill="1" applyBorder="1" applyAlignment="1" applyProtection="1">
      <alignment horizontal="center" vertical="center" justifyLastLine="1"/>
    </xf>
    <xf numFmtId="184" fontId="3" fillId="2" borderId="20" xfId="1" applyNumberFormat="1" applyFont="1" applyFill="1" applyBorder="1" applyAlignment="1" applyProtection="1">
      <alignment horizontal="center" vertical="center" justifyLastLine="1"/>
    </xf>
    <xf numFmtId="0" fontId="3" fillId="2" borderId="67" xfId="1" applyNumberFormat="1" applyFont="1" applyFill="1" applyBorder="1" applyAlignment="1" applyProtection="1">
      <alignment horizontal="center" vertical="center" justifyLastLine="1"/>
    </xf>
    <xf numFmtId="0" fontId="3" fillId="2" borderId="14" xfId="1" applyNumberFormat="1" applyFont="1" applyFill="1" applyBorder="1" applyAlignment="1" applyProtection="1">
      <alignment horizontal="center" vertical="center" justifyLastLine="1"/>
    </xf>
    <xf numFmtId="0" fontId="3" fillId="2" borderId="57" xfId="1" applyNumberFormat="1" applyFont="1" applyFill="1" applyBorder="1" applyAlignment="1" applyProtection="1">
      <alignment horizontal="center" vertical="center"/>
    </xf>
    <xf numFmtId="0" fontId="3" fillId="2" borderId="14" xfId="1" applyNumberFormat="1" applyFont="1" applyFill="1" applyBorder="1" applyAlignment="1" applyProtection="1">
      <alignment horizontal="center" vertical="center"/>
    </xf>
    <xf numFmtId="0" fontId="3" fillId="2" borderId="37" xfId="1" applyNumberFormat="1" applyFont="1" applyFill="1" applyBorder="1" applyAlignment="1" applyProtection="1">
      <alignment horizontal="center" vertical="center"/>
    </xf>
    <xf numFmtId="184" fontId="3" fillId="2" borderId="78" xfId="1" applyNumberFormat="1" applyFont="1" applyFill="1" applyBorder="1" applyAlignment="1" applyProtection="1">
      <alignment vertical="center"/>
    </xf>
    <xf numFmtId="184" fontId="3" fillId="2" borderId="19" xfId="1" applyNumberFormat="1" applyFont="1" applyFill="1" applyBorder="1" applyAlignment="1" applyProtection="1">
      <alignment vertical="center"/>
    </xf>
    <xf numFmtId="184" fontId="3" fillId="2" borderId="44" xfId="0" applyNumberFormat="1" applyFont="1" applyFill="1" applyBorder="1">
      <alignment vertical="center"/>
    </xf>
    <xf numFmtId="0" fontId="3" fillId="2" borderId="57" xfId="1" applyNumberFormat="1" applyFont="1" applyFill="1" applyBorder="1" applyAlignment="1" applyProtection="1">
      <alignment horizontal="center" vertical="center" justifyLastLine="1"/>
    </xf>
    <xf numFmtId="0" fontId="3" fillId="2" borderId="20" xfId="1" applyNumberFormat="1" applyFont="1" applyFill="1" applyBorder="1" applyAlignment="1" applyProtection="1">
      <alignment horizontal="center" vertical="center" justifyLastLine="1"/>
    </xf>
    <xf numFmtId="184" fontId="3" fillId="2" borderId="67" xfId="0" applyNumberFormat="1" applyFont="1" applyFill="1" applyBorder="1">
      <alignment vertical="center"/>
    </xf>
    <xf numFmtId="184" fontId="3" fillId="2" borderId="57" xfId="0" applyNumberFormat="1" applyFont="1" applyFill="1" applyBorder="1">
      <alignment vertical="center"/>
    </xf>
    <xf numFmtId="184" fontId="3" fillId="2" borderId="20" xfId="0" applyNumberFormat="1" applyFont="1" applyFill="1" applyBorder="1">
      <alignment vertical="center"/>
    </xf>
    <xf numFmtId="184" fontId="3" fillId="2" borderId="14" xfId="0" applyNumberFormat="1" applyFont="1" applyFill="1" applyBorder="1">
      <alignment vertical="center"/>
    </xf>
    <xf numFmtId="184" fontId="3" fillId="2" borderId="37" xfId="0" applyNumberFormat="1" applyFont="1" applyFill="1" applyBorder="1">
      <alignment vertical="center"/>
    </xf>
    <xf numFmtId="0" fontId="39" fillId="0" borderId="0" xfId="0" applyFont="1" applyAlignment="1">
      <alignment horizontal="left" indent="1"/>
    </xf>
    <xf numFmtId="0" fontId="40" fillId="0" borderId="0" xfId="0" applyFont="1">
      <alignment vertical="center"/>
    </xf>
    <xf numFmtId="0" fontId="39" fillId="0" borderId="0" xfId="0" applyFont="1">
      <alignment vertical="center"/>
    </xf>
    <xf numFmtId="0" fontId="44" fillId="0" borderId="0" xfId="0" applyFont="1" applyAlignment="1">
      <alignment vertical="top"/>
    </xf>
    <xf numFmtId="0" fontId="40" fillId="0" borderId="0" xfId="0" applyFont="1" applyAlignment="1"/>
    <xf numFmtId="0" fontId="18" fillId="0" borderId="0" xfId="0" applyFont="1">
      <alignment vertical="center"/>
    </xf>
    <xf numFmtId="0" fontId="3" fillId="0" borderId="0" xfId="0" applyFont="1" applyAlignment="1">
      <alignment horizontal="left" vertical="center"/>
    </xf>
    <xf numFmtId="0" fontId="45" fillId="0" borderId="0" xfId="0" applyFont="1">
      <alignment vertical="center"/>
    </xf>
    <xf numFmtId="0" fontId="40" fillId="0" borderId="0" xfId="0" applyFont="1" applyAlignment="1">
      <alignment horizontal="left" indent="2"/>
    </xf>
    <xf numFmtId="0" fontId="21" fillId="0" borderId="0" xfId="0" applyFont="1" applyAlignment="1">
      <alignment horizontal="center" vertical="center"/>
    </xf>
    <xf numFmtId="0" fontId="33" fillId="0" borderId="0" xfId="5" applyFont="1" applyAlignment="1">
      <alignment horizontal="right" vertical="center"/>
    </xf>
    <xf numFmtId="182" fontId="7" fillId="0" borderId="0" xfId="0" applyNumberFormat="1" applyFont="1" applyAlignment="1">
      <alignment vertical="center" shrinkToFit="1"/>
    </xf>
    <xf numFmtId="49" fontId="3" fillId="0" borderId="0" xfId="0" applyNumberFormat="1" applyFont="1" applyAlignment="1">
      <alignment horizontal="left" vertical="center"/>
    </xf>
    <xf numFmtId="0" fontId="4" fillId="0" borderId="0" xfId="0" applyFont="1" applyAlignment="1">
      <alignment horizontal="distributed" vertical="center" indent="7" justifyLastLine="1"/>
    </xf>
    <xf numFmtId="0" fontId="4" fillId="0" borderId="0" xfId="0" applyFont="1" applyAlignment="1">
      <alignment horizontal="right" indent="1" shrinkToFit="1"/>
    </xf>
    <xf numFmtId="177" fontId="3" fillId="0" borderId="0" xfId="1" applyNumberFormat="1" applyFont="1" applyFill="1" applyBorder="1" applyAlignment="1" applyProtection="1">
      <alignment vertical="center" justifyLastLine="1"/>
    </xf>
    <xf numFmtId="177" fontId="3" fillId="0" borderId="0" xfId="1" applyNumberFormat="1" applyFont="1" applyFill="1" applyBorder="1" applyAlignment="1" applyProtection="1">
      <alignment vertical="center"/>
    </xf>
    <xf numFmtId="0" fontId="3" fillId="0" borderId="8" xfId="0" applyFont="1" applyBorder="1" applyAlignment="1">
      <alignment horizontal="center" vertical="center"/>
    </xf>
    <xf numFmtId="0" fontId="46" fillId="2" borderId="10" xfId="0" applyFont="1" applyFill="1" applyBorder="1" applyAlignment="1">
      <alignment horizontal="right"/>
    </xf>
    <xf numFmtId="0" fontId="46" fillId="0" borderId="11" xfId="0" applyFont="1" applyBorder="1" applyAlignment="1">
      <alignment horizontal="center"/>
    </xf>
    <xf numFmtId="0" fontId="4" fillId="0" borderId="0" xfId="0" applyFont="1" applyAlignment="1">
      <alignment horizontal="left"/>
    </xf>
    <xf numFmtId="0" fontId="11" fillId="0" borderId="0" xfId="0" applyFont="1" applyAlignment="1">
      <alignment horizontal="center" vertical="center"/>
    </xf>
    <xf numFmtId="0" fontId="4" fillId="0" borderId="0" xfId="0" applyFont="1" applyAlignment="1">
      <alignment horizontal="right" vertical="top"/>
    </xf>
    <xf numFmtId="177" fontId="3" fillId="0" borderId="9" xfId="0" applyNumberFormat="1" applyFont="1" applyBorder="1">
      <alignment vertical="center"/>
    </xf>
    <xf numFmtId="0" fontId="5" fillId="0" borderId="6" xfId="0" applyFont="1" applyBorder="1" applyAlignment="1">
      <alignment horizontal="center" vertical="distributed" textRotation="255" justifyLastLine="1"/>
    </xf>
    <xf numFmtId="0" fontId="3" fillId="0" borderId="6" xfId="0" applyFont="1" applyBorder="1" applyAlignment="1">
      <alignment horizontal="center" vertical="center"/>
    </xf>
    <xf numFmtId="0" fontId="14" fillId="0" borderId="6" xfId="0" applyFont="1" applyBorder="1" applyAlignment="1">
      <alignment horizontal="center"/>
    </xf>
    <xf numFmtId="179" fontId="3" fillId="0" borderId="6" xfId="0" applyNumberFormat="1" applyFont="1" applyBorder="1">
      <alignment vertical="center"/>
    </xf>
    <xf numFmtId="177" fontId="3" fillId="0" borderId="11" xfId="0" applyNumberFormat="1" applyFont="1" applyBorder="1">
      <alignment vertical="center"/>
    </xf>
    <xf numFmtId="177" fontId="3" fillId="0" borderId="123" xfId="0" applyNumberFormat="1" applyFont="1" applyBorder="1">
      <alignment vertical="center"/>
    </xf>
    <xf numFmtId="0" fontId="5" fillId="0" borderId="8" xfId="0" applyFont="1" applyBorder="1" applyAlignment="1">
      <alignment horizontal="center" vertical="top" textRotation="255" justifyLastLine="1"/>
    </xf>
    <xf numFmtId="0" fontId="5" fillId="0" borderId="8" xfId="0" applyFont="1" applyBorder="1" applyAlignment="1">
      <alignment horizontal="center" vertical="top"/>
    </xf>
    <xf numFmtId="0" fontId="24" fillId="0" borderId="8" xfId="0" applyFont="1" applyBorder="1" applyAlignment="1">
      <alignment horizontal="center" vertical="top"/>
    </xf>
    <xf numFmtId="179" fontId="5" fillId="0" borderId="8" xfId="0" applyNumberFormat="1" applyFont="1" applyBorder="1" applyAlignment="1">
      <alignment vertical="top"/>
    </xf>
    <xf numFmtId="177" fontId="5" fillId="0" borderId="122" xfId="0" applyNumberFormat="1" applyFont="1" applyBorder="1" applyAlignment="1">
      <alignment vertical="top"/>
    </xf>
    <xf numFmtId="0" fontId="46" fillId="0" borderId="0" xfId="0" applyFont="1" applyAlignment="1">
      <alignment horizontal="right"/>
    </xf>
    <xf numFmtId="0" fontId="46" fillId="0" borderId="0" xfId="0" applyFont="1" applyAlignment="1">
      <alignment horizontal="center"/>
    </xf>
    <xf numFmtId="0" fontId="18" fillId="0" borderId="30" xfId="0" applyFont="1" applyBorder="1" applyAlignment="1">
      <alignment horizontal="left" vertical="center"/>
    </xf>
    <xf numFmtId="177" fontId="3" fillId="2" borderId="12" xfId="0" applyNumberFormat="1" applyFont="1" applyFill="1" applyBorder="1">
      <alignment vertical="center"/>
    </xf>
    <xf numFmtId="0" fontId="4" fillId="2" borderId="118" xfId="0" applyFont="1" applyFill="1" applyBorder="1">
      <alignment vertical="center"/>
    </xf>
    <xf numFmtId="0" fontId="4" fillId="2" borderId="124" xfId="0" applyFont="1" applyFill="1" applyBorder="1" applyAlignment="1">
      <alignment horizontal="left" vertical="center"/>
    </xf>
    <xf numFmtId="0" fontId="4" fillId="2" borderId="119" xfId="0" applyFont="1" applyFill="1" applyBorder="1" applyAlignment="1">
      <alignment horizontal="left" vertical="center"/>
    </xf>
    <xf numFmtId="0" fontId="23" fillId="2" borderId="125" xfId="0" applyFont="1" applyFill="1" applyBorder="1" applyAlignment="1">
      <alignment horizontal="center" vertical="center"/>
    </xf>
    <xf numFmtId="184" fontId="3" fillId="2" borderId="124" xfId="0" applyNumberFormat="1" applyFont="1" applyFill="1" applyBorder="1">
      <alignment vertical="center"/>
    </xf>
    <xf numFmtId="184" fontId="3" fillId="2" borderId="126" xfId="1" applyNumberFormat="1" applyFont="1" applyFill="1" applyBorder="1" applyAlignment="1" applyProtection="1">
      <alignment vertical="center"/>
    </xf>
    <xf numFmtId="177" fontId="3" fillId="2" borderId="127" xfId="0" applyNumberFormat="1" applyFont="1" applyFill="1" applyBorder="1">
      <alignment vertical="center"/>
    </xf>
    <xf numFmtId="184" fontId="3" fillId="2" borderId="124" xfId="1" applyNumberFormat="1" applyFont="1" applyFill="1" applyBorder="1" applyAlignment="1" applyProtection="1">
      <alignment horizontal="center" vertical="center"/>
    </xf>
    <xf numFmtId="0" fontId="3" fillId="2" borderId="124" xfId="1" applyNumberFormat="1" applyFont="1" applyFill="1" applyBorder="1" applyAlignment="1" applyProtection="1">
      <alignment horizontal="center" vertical="center"/>
    </xf>
    <xf numFmtId="0" fontId="4" fillId="2" borderId="10" xfId="0" applyFont="1" applyFill="1" applyBorder="1">
      <alignment vertical="center"/>
    </xf>
    <xf numFmtId="0" fontId="23" fillId="2" borderId="4" xfId="0" applyFont="1" applyFill="1" applyBorder="1" applyAlignment="1">
      <alignment horizontal="center" vertical="center"/>
    </xf>
    <xf numFmtId="184" fontId="3" fillId="2" borderId="6" xfId="0" applyNumberFormat="1" applyFont="1" applyFill="1" applyBorder="1">
      <alignment vertical="center"/>
    </xf>
    <xf numFmtId="184" fontId="3" fillId="2" borderId="121" xfId="1" applyNumberFormat="1" applyFont="1" applyFill="1" applyBorder="1" applyAlignment="1" applyProtection="1">
      <alignment vertical="center"/>
    </xf>
    <xf numFmtId="177" fontId="3" fillId="2" borderId="129" xfId="0" applyNumberFormat="1" applyFont="1" applyFill="1" applyBorder="1">
      <alignment vertical="center"/>
    </xf>
    <xf numFmtId="184" fontId="3" fillId="2" borderId="6" xfId="1" applyNumberFormat="1" applyFont="1" applyFill="1" applyBorder="1" applyAlignment="1" applyProtection="1">
      <alignment horizontal="center" vertical="center"/>
    </xf>
    <xf numFmtId="0" fontId="3" fillId="2" borderId="6" xfId="1" applyNumberFormat="1" applyFont="1" applyFill="1" applyBorder="1" applyAlignment="1" applyProtection="1">
      <alignment horizontal="center" vertical="center"/>
    </xf>
    <xf numFmtId="0" fontId="40" fillId="0" borderId="30" xfId="0" applyFont="1" applyBorder="1" applyAlignment="1">
      <alignment horizontal="left" vertical="center"/>
    </xf>
    <xf numFmtId="185" fontId="50" fillId="0" borderId="62" xfId="0" applyNumberFormat="1" applyFont="1" applyBorder="1" applyAlignment="1">
      <alignment horizontal="right" vertical="center"/>
    </xf>
    <xf numFmtId="186" fontId="50" fillId="0" borderId="62" xfId="0" applyNumberFormat="1" applyFont="1" applyBorder="1" applyAlignment="1">
      <alignment horizontal="center" vertical="center"/>
    </xf>
    <xf numFmtId="49" fontId="50" fillId="0" borderId="63" xfId="0" applyNumberFormat="1" applyFont="1" applyBorder="1" applyAlignment="1">
      <alignment horizontal="left" vertical="center"/>
    </xf>
    <xf numFmtId="0" fontId="51" fillId="0" borderId="74" xfId="0" applyFont="1" applyBorder="1" applyAlignment="1">
      <alignment horizontal="center" vertical="center"/>
    </xf>
    <xf numFmtId="177" fontId="50" fillId="0" borderId="61" xfId="0" applyNumberFormat="1" applyFont="1" applyBorder="1">
      <alignment vertical="center"/>
    </xf>
    <xf numFmtId="0" fontId="41" fillId="3" borderId="66" xfId="0" applyFont="1" applyFill="1" applyBorder="1" applyAlignment="1">
      <alignment horizontal="left" vertical="center" indent="1"/>
    </xf>
    <xf numFmtId="176" fontId="20" fillId="3" borderId="30" xfId="0" applyNumberFormat="1" applyFont="1" applyFill="1" applyBorder="1" applyAlignment="1">
      <alignment horizontal="center" vertical="center" justifyLastLine="1"/>
    </xf>
    <xf numFmtId="0" fontId="4" fillId="2" borderId="36" xfId="0" applyFont="1" applyFill="1" applyBorder="1" applyAlignment="1">
      <alignment horizontal="distributed" vertical="center"/>
    </xf>
    <xf numFmtId="0" fontId="4" fillId="2" borderId="37" xfId="0" applyFont="1" applyFill="1" applyBorder="1" applyAlignment="1">
      <alignment horizontal="distributed" vertical="center"/>
    </xf>
    <xf numFmtId="182" fontId="7" fillId="0" borderId="37" xfId="0" applyNumberFormat="1" applyFont="1" applyBorder="1" applyAlignment="1">
      <alignment vertical="center" shrinkToFit="1"/>
    </xf>
    <xf numFmtId="182" fontId="7" fillId="0" borderId="38" xfId="0" applyNumberFormat="1" applyFont="1" applyBorder="1" applyAlignment="1">
      <alignment vertical="center" shrinkToFit="1"/>
    </xf>
    <xf numFmtId="0" fontId="5" fillId="2" borderId="55" xfId="0" applyFont="1" applyFill="1" applyBorder="1" applyAlignment="1">
      <alignment horizontal="distributed" vertical="center"/>
    </xf>
    <xf numFmtId="0" fontId="5" fillId="2" borderId="62" xfId="0" applyFont="1" applyFill="1" applyBorder="1" applyAlignment="1">
      <alignment horizontal="distributed" vertical="center"/>
    </xf>
    <xf numFmtId="180" fontId="19" fillId="2" borderId="25" xfId="1" applyNumberFormat="1" applyFont="1" applyFill="1" applyBorder="1" applyAlignment="1" applyProtection="1">
      <alignment horizontal="right" vertical="center" indent="1"/>
    </xf>
    <xf numFmtId="180" fontId="19" fillId="2" borderId="29" xfId="1" applyNumberFormat="1" applyFont="1" applyFill="1" applyBorder="1" applyAlignment="1" applyProtection="1">
      <alignment horizontal="right" vertical="center" indent="1"/>
    </xf>
    <xf numFmtId="180" fontId="19" fillId="2" borderId="26" xfId="1" applyNumberFormat="1" applyFont="1" applyFill="1" applyBorder="1" applyAlignment="1" applyProtection="1">
      <alignment horizontal="right" vertical="center" indent="1"/>
    </xf>
    <xf numFmtId="180" fontId="19" fillId="2" borderId="27" xfId="1" applyNumberFormat="1" applyFont="1" applyFill="1" applyBorder="1" applyAlignment="1" applyProtection="1">
      <alignment horizontal="right" vertical="center" indent="1"/>
    </xf>
    <xf numFmtId="180" fontId="19" fillId="2" borderId="30" xfId="1" applyNumberFormat="1" applyFont="1" applyFill="1" applyBorder="1" applyAlignment="1" applyProtection="1">
      <alignment horizontal="right" vertical="center" indent="1"/>
    </xf>
    <xf numFmtId="180" fontId="19" fillId="2" borderId="28" xfId="1" applyNumberFormat="1" applyFont="1" applyFill="1" applyBorder="1" applyAlignment="1" applyProtection="1">
      <alignment horizontal="right" vertical="center" indent="1"/>
    </xf>
    <xf numFmtId="0" fontId="15" fillId="2" borderId="6" xfId="0" applyFont="1" applyFill="1" applyBorder="1" applyAlignment="1">
      <alignment horizontal="right" vertical="center" indent="2"/>
    </xf>
    <xf numFmtId="0" fontId="4" fillId="2" borderId="35" xfId="0" applyFont="1" applyFill="1" applyBorder="1" applyAlignment="1">
      <alignment horizontal="right" indent="1" shrinkToFit="1"/>
    </xf>
    <xf numFmtId="0" fontId="4" fillId="2" borderId="34" xfId="0" applyFont="1" applyFill="1" applyBorder="1" applyAlignment="1">
      <alignment horizontal="distributed" vertical="center"/>
    </xf>
    <xf numFmtId="0" fontId="7" fillId="0" borderId="0" xfId="0" applyFont="1" applyAlignment="1">
      <alignment vertical="center" shrinkToFit="1"/>
    </xf>
    <xf numFmtId="0" fontId="7" fillId="0" borderId="35" xfId="0" applyFont="1" applyBorder="1" applyAlignment="1">
      <alignment vertical="center" shrinkToFit="1"/>
    </xf>
    <xf numFmtId="0" fontId="16" fillId="0" borderId="0" xfId="0" applyFont="1" applyAlignment="1">
      <alignment horizontal="center" vertical="center" shrinkToFit="1"/>
    </xf>
    <xf numFmtId="0" fontId="18" fillId="0" borderId="0" xfId="0" applyFont="1" applyAlignment="1">
      <alignment horizontal="center" vertical="center" shrinkToFit="1"/>
    </xf>
    <xf numFmtId="0" fontId="21" fillId="0" borderId="0" xfId="0" applyFont="1" applyAlignment="1">
      <alignment horizontal="center" vertical="center"/>
    </xf>
    <xf numFmtId="0" fontId="4" fillId="2" borderId="20" xfId="0" applyFont="1" applyFill="1" applyBorder="1" applyAlignment="1">
      <alignment horizontal="left" vertical="center"/>
    </xf>
    <xf numFmtId="0" fontId="4" fillId="2" borderId="22" xfId="0" applyFont="1" applyFill="1" applyBorder="1" applyAlignment="1">
      <alignment horizontal="left" vertical="center"/>
    </xf>
    <xf numFmtId="177" fontId="3" fillId="0" borderId="24" xfId="1" applyNumberFormat="1" applyFont="1" applyFill="1" applyBorder="1" applyAlignment="1" applyProtection="1">
      <alignment vertical="center" justifyLastLine="1"/>
    </xf>
    <xf numFmtId="177" fontId="3" fillId="0" borderId="22" xfId="1" applyNumberFormat="1" applyFont="1" applyFill="1" applyBorder="1" applyAlignment="1" applyProtection="1">
      <alignment vertical="center" justifyLastLine="1"/>
    </xf>
    <xf numFmtId="177" fontId="3" fillId="0" borderId="60" xfId="1" applyNumberFormat="1" applyFont="1" applyFill="1" applyBorder="1" applyAlignment="1" applyProtection="1">
      <alignment vertical="center" justifyLastLine="1"/>
    </xf>
    <xf numFmtId="177" fontId="3" fillId="0" borderId="58" xfId="1" applyNumberFormat="1" applyFont="1" applyFill="1" applyBorder="1" applyAlignment="1" applyProtection="1">
      <alignment vertical="center" justifyLastLine="1"/>
    </xf>
    <xf numFmtId="177" fontId="3" fillId="2" borderId="24" xfId="1" applyNumberFormat="1" applyFont="1" applyFill="1" applyBorder="1" applyAlignment="1" applyProtection="1">
      <alignment vertical="center" justifyLastLine="1"/>
    </xf>
    <xf numFmtId="177" fontId="3" fillId="2" borderId="43" xfId="1" applyNumberFormat="1" applyFont="1" applyFill="1" applyBorder="1" applyAlignment="1" applyProtection="1">
      <alignment vertical="center" justifyLastLine="1"/>
    </xf>
    <xf numFmtId="0" fontId="4" fillId="0" borderId="13" xfId="0" applyFont="1" applyBorder="1" applyAlignment="1">
      <alignment horizontal="distributed" vertical="center" justifyLastLine="1"/>
    </xf>
    <xf numFmtId="0" fontId="4" fillId="0" borderId="15" xfId="0" applyFont="1" applyBorder="1" applyAlignment="1">
      <alignment horizontal="distributed" vertical="center" justifyLastLine="1"/>
    </xf>
    <xf numFmtId="0" fontId="4" fillId="0" borderId="46" xfId="0" applyFont="1" applyBorder="1" applyAlignment="1">
      <alignment horizontal="distributed" vertical="center" justifyLastLine="1"/>
    </xf>
    <xf numFmtId="177" fontId="3" fillId="2" borderId="70" xfId="1" applyNumberFormat="1" applyFont="1" applyFill="1" applyBorder="1" applyAlignment="1" applyProtection="1">
      <alignment vertical="center" justifyLastLine="1"/>
    </xf>
    <xf numFmtId="177" fontId="3" fillId="2" borderId="68" xfId="1" applyNumberFormat="1" applyFont="1" applyFill="1" applyBorder="1" applyAlignment="1" applyProtection="1">
      <alignment vertical="center" justifyLastLine="1"/>
    </xf>
    <xf numFmtId="177" fontId="3" fillId="2" borderId="73" xfId="1" applyNumberFormat="1" applyFont="1" applyFill="1" applyBorder="1" applyAlignment="1" applyProtection="1">
      <alignment vertical="center" justifyLastLine="1"/>
    </xf>
    <xf numFmtId="0" fontId="4" fillId="0" borderId="51" xfId="0" applyFont="1" applyBorder="1" applyAlignment="1">
      <alignment horizontal="distributed" vertical="center" justifyLastLine="1"/>
    </xf>
    <xf numFmtId="0" fontId="4" fillId="0" borderId="32" xfId="0" applyFont="1" applyBorder="1" applyAlignment="1">
      <alignment horizontal="distributed" vertical="center" justifyLastLine="1"/>
    </xf>
    <xf numFmtId="0" fontId="4" fillId="0" borderId="48" xfId="0" applyFont="1" applyBorder="1" applyAlignment="1">
      <alignment horizontal="distributed" vertical="center" justifyLastLine="1"/>
    </xf>
    <xf numFmtId="0" fontId="4" fillId="0" borderId="10" xfId="0" applyFont="1" applyBorder="1" applyAlignment="1">
      <alignment horizontal="distributed" vertical="center" justifyLastLine="1"/>
    </xf>
    <xf numFmtId="0" fontId="4" fillId="0" borderId="6"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39"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47" xfId="0" applyFont="1" applyBorder="1" applyAlignment="1">
      <alignment horizontal="distributed" vertical="center" justifyLastLine="1"/>
    </xf>
    <xf numFmtId="0" fontId="4" fillId="0" borderId="40" xfId="0" applyFont="1" applyBorder="1" applyAlignment="1">
      <alignment horizontal="distributed" vertical="center" justifyLastLine="1"/>
    </xf>
    <xf numFmtId="0" fontId="4" fillId="0" borderId="41" xfId="0" applyFont="1" applyBorder="1" applyAlignment="1">
      <alignment horizontal="distributed" vertical="center" justifyLastLine="1"/>
    </xf>
    <xf numFmtId="0" fontId="4" fillId="0" borderId="47" xfId="0" applyFont="1" applyBorder="1" applyAlignment="1">
      <alignment horizontal="distributed" vertical="center" indent="7" justifyLastLine="1"/>
    </xf>
    <xf numFmtId="0" fontId="4" fillId="0" borderId="40" xfId="0" applyFont="1" applyBorder="1" applyAlignment="1">
      <alignment horizontal="distributed" vertical="center" indent="7" justifyLastLine="1"/>
    </xf>
    <xf numFmtId="0" fontId="4" fillId="0" borderId="42" xfId="0" applyFont="1" applyBorder="1" applyAlignment="1">
      <alignment horizontal="distributed" vertical="center" indent="7" justifyLastLine="1"/>
    </xf>
    <xf numFmtId="0" fontId="4" fillId="0" borderId="14" xfId="0" applyFont="1" applyBorder="1" applyAlignment="1">
      <alignment horizontal="distributed" vertical="center" justifyLastLine="1"/>
    </xf>
    <xf numFmtId="0" fontId="7" fillId="2" borderId="32" xfId="0" applyFont="1" applyFill="1" applyBorder="1" applyAlignment="1">
      <alignment vertical="center" shrinkToFit="1"/>
    </xf>
    <xf numFmtId="0" fontId="7" fillId="2" borderId="33" xfId="0" applyFont="1" applyFill="1" applyBorder="1" applyAlignment="1">
      <alignment vertical="center" shrinkToFit="1"/>
    </xf>
    <xf numFmtId="177" fontId="3" fillId="2" borderId="82" xfId="1" applyNumberFormat="1" applyFont="1" applyFill="1" applyBorder="1" applyAlignment="1" applyProtection="1">
      <alignment vertical="center" justifyLastLine="1"/>
    </xf>
    <xf numFmtId="177" fontId="3" fillId="2" borderId="83" xfId="1" applyNumberFormat="1" applyFont="1" applyFill="1" applyBorder="1" applyAlignment="1" applyProtection="1">
      <alignment vertical="center" justifyLastLine="1"/>
    </xf>
    <xf numFmtId="0" fontId="4" fillId="2" borderId="14" xfId="0" applyFont="1" applyFill="1" applyBorder="1" applyAlignment="1">
      <alignment horizontal="left" vertical="center"/>
    </xf>
    <xf numFmtId="0" fontId="4" fillId="2" borderId="15" xfId="0" applyFont="1" applyFill="1" applyBorder="1" applyAlignment="1">
      <alignment horizontal="left" vertical="center"/>
    </xf>
    <xf numFmtId="177" fontId="3" fillId="2" borderId="121" xfId="0" applyNumberFormat="1" applyFont="1" applyFill="1" applyBorder="1">
      <alignment vertical="center"/>
    </xf>
    <xf numFmtId="177" fontId="3" fillId="2" borderId="11" xfId="0" applyNumberFormat="1" applyFont="1" applyFill="1" applyBorder="1">
      <alignment vertical="center"/>
    </xf>
    <xf numFmtId="177" fontId="3" fillId="2" borderId="121" xfId="1" applyNumberFormat="1" applyFont="1" applyFill="1" applyBorder="1" applyAlignment="1" applyProtection="1">
      <alignment vertical="center" justifyLastLine="1"/>
    </xf>
    <xf numFmtId="177" fontId="3" fillId="2" borderId="130" xfId="1" applyNumberFormat="1" applyFont="1" applyFill="1" applyBorder="1" applyAlignment="1" applyProtection="1">
      <alignment vertical="center" justifyLastLine="1"/>
    </xf>
    <xf numFmtId="177" fontId="3" fillId="2" borderId="60" xfId="0" applyNumberFormat="1" applyFont="1" applyFill="1" applyBorder="1">
      <alignment vertical="center"/>
    </xf>
    <xf numFmtId="177" fontId="3" fillId="2" borderId="58" xfId="0" applyNumberFormat="1" applyFont="1" applyFill="1" applyBorder="1">
      <alignment vertical="center"/>
    </xf>
    <xf numFmtId="177" fontId="3" fillId="2" borderId="84" xfId="1" applyNumberFormat="1" applyFont="1" applyFill="1" applyBorder="1" applyAlignment="1" applyProtection="1">
      <alignment vertical="center" justifyLastLine="1"/>
    </xf>
    <xf numFmtId="177" fontId="3" fillId="2" borderId="85" xfId="1" applyNumberFormat="1" applyFont="1" applyFill="1" applyBorder="1" applyAlignment="1" applyProtection="1">
      <alignment vertical="center" justifyLastLine="1"/>
    </xf>
    <xf numFmtId="177" fontId="3" fillId="0" borderId="13" xfId="1" applyNumberFormat="1" applyFont="1" applyFill="1" applyBorder="1" applyAlignment="1" applyProtection="1">
      <alignment vertical="center"/>
    </xf>
    <xf numFmtId="177" fontId="3" fillId="0" borderId="15" xfId="1" applyNumberFormat="1" applyFont="1" applyFill="1" applyBorder="1" applyAlignment="1" applyProtection="1">
      <alignment vertical="center"/>
    </xf>
    <xf numFmtId="177" fontId="3" fillId="2" borderId="13" xfId="1" applyNumberFormat="1" applyFont="1" applyFill="1" applyBorder="1" applyAlignment="1" applyProtection="1">
      <alignment vertical="center" justifyLastLine="1"/>
    </xf>
    <xf numFmtId="177" fontId="3" fillId="2" borderId="46" xfId="1" applyNumberFormat="1" applyFont="1" applyFill="1" applyBorder="1" applyAlignment="1" applyProtection="1">
      <alignment vertical="center" justifyLastLine="1"/>
    </xf>
    <xf numFmtId="0" fontId="4" fillId="2" borderId="6" xfId="0" applyFont="1" applyFill="1" applyBorder="1" applyAlignment="1">
      <alignment horizontal="left" vertical="center"/>
    </xf>
    <xf numFmtId="0" fontId="4" fillId="2" borderId="11" xfId="0" applyFont="1" applyFill="1" applyBorder="1" applyAlignment="1">
      <alignment horizontal="left" vertical="center"/>
    </xf>
    <xf numFmtId="0" fontId="5" fillId="0" borderId="31" xfId="0" applyFont="1" applyBorder="1" applyAlignment="1">
      <alignment horizontal="center" vertical="distributed" textRotation="255" justifyLastLine="1"/>
    </xf>
    <xf numFmtId="0" fontId="5" fillId="0" borderId="34" xfId="0" applyFont="1" applyBorder="1" applyAlignment="1">
      <alignment horizontal="center" vertical="distributed" textRotation="255" justifyLastLine="1"/>
    </xf>
    <xf numFmtId="0" fontId="5" fillId="0" borderId="36" xfId="0" applyFont="1" applyBorder="1" applyAlignment="1">
      <alignment horizontal="center" vertical="distributed" textRotation="255" justifyLastLine="1"/>
    </xf>
    <xf numFmtId="177" fontId="3" fillId="2" borderId="24" xfId="0" applyNumberFormat="1" applyFont="1" applyFill="1" applyBorder="1">
      <alignment vertical="center"/>
    </xf>
    <xf numFmtId="177" fontId="3" fillId="2" borderId="22" xfId="0" applyNumberFormat="1" applyFont="1" applyFill="1" applyBorder="1">
      <alignment vertical="center"/>
    </xf>
    <xf numFmtId="0" fontId="4" fillId="2" borderId="66" xfId="0" applyFont="1" applyFill="1" applyBorder="1" applyAlignment="1">
      <alignment horizontal="left" vertical="center" indent="1"/>
    </xf>
    <xf numFmtId="0" fontId="4" fillId="2" borderId="67" xfId="0" applyFont="1" applyFill="1" applyBorder="1" applyAlignment="1">
      <alignment horizontal="left" vertical="center" indent="1"/>
    </xf>
    <xf numFmtId="0" fontId="4" fillId="2" borderId="68" xfId="0" applyFont="1" applyFill="1" applyBorder="1" applyAlignment="1">
      <alignment horizontal="left" vertical="center" indent="1"/>
    </xf>
    <xf numFmtId="0" fontId="4" fillId="2" borderId="57" xfId="0" applyFont="1" applyFill="1" applyBorder="1" applyAlignment="1">
      <alignment horizontal="left" vertical="center"/>
    </xf>
    <xf numFmtId="0" fontId="4" fillId="2" borderId="58" xfId="0" applyFont="1" applyFill="1" applyBorder="1" applyAlignment="1">
      <alignment horizontal="left" vertical="center"/>
    </xf>
    <xf numFmtId="0" fontId="4" fillId="2" borderId="49" xfId="0" applyFont="1" applyFill="1" applyBorder="1" applyAlignment="1">
      <alignment horizontal="left" vertical="center" indent="1"/>
    </xf>
    <xf numFmtId="0" fontId="4" fillId="2" borderId="37" xfId="0" applyFont="1" applyFill="1" applyBorder="1" applyAlignment="1">
      <alignment horizontal="left" vertical="center" indent="1"/>
    </xf>
    <xf numFmtId="0" fontId="4" fillId="2" borderId="45" xfId="0" applyFont="1" applyFill="1" applyBorder="1" applyAlignment="1">
      <alignment horizontal="left" vertical="center" indent="1"/>
    </xf>
    <xf numFmtId="177" fontId="3" fillId="2" borderId="44" xfId="1" applyNumberFormat="1" applyFont="1" applyFill="1" applyBorder="1" applyAlignment="1" applyProtection="1">
      <alignment vertical="center"/>
    </xf>
    <xf numFmtId="177" fontId="3" fillId="2" borderId="45" xfId="1" applyNumberFormat="1" applyFont="1" applyFill="1" applyBorder="1" applyAlignment="1" applyProtection="1">
      <alignment vertical="center"/>
    </xf>
    <xf numFmtId="177" fontId="3" fillId="0" borderId="84" xfId="1" applyNumberFormat="1" applyFont="1" applyFill="1" applyBorder="1" applyAlignment="1" applyProtection="1">
      <alignment vertical="center" justifyLastLine="1"/>
    </xf>
    <xf numFmtId="177" fontId="3" fillId="0" borderId="117" xfId="1" applyNumberFormat="1" applyFont="1" applyFill="1" applyBorder="1" applyAlignment="1" applyProtection="1">
      <alignment vertical="center" justifyLastLine="1"/>
    </xf>
    <xf numFmtId="177" fontId="3" fillId="2" borderId="38" xfId="1" applyNumberFormat="1" applyFont="1" applyFill="1" applyBorder="1" applyAlignment="1" applyProtection="1">
      <alignment vertical="center"/>
    </xf>
    <xf numFmtId="177" fontId="3" fillId="2" borderId="126" xfId="1" applyNumberFormat="1" applyFont="1" applyFill="1" applyBorder="1" applyAlignment="1" applyProtection="1">
      <alignment vertical="center"/>
    </xf>
    <xf numFmtId="177" fontId="3" fillId="2" borderId="119" xfId="1" applyNumberFormat="1" applyFont="1" applyFill="1" applyBorder="1" applyAlignment="1" applyProtection="1">
      <alignment vertical="center"/>
    </xf>
    <xf numFmtId="177" fontId="3" fillId="2" borderId="126" xfId="1" applyNumberFormat="1" applyFont="1" applyFill="1" applyBorder="1" applyAlignment="1" applyProtection="1">
      <alignment vertical="center" justifyLastLine="1"/>
    </xf>
    <xf numFmtId="177" fontId="3" fillId="2" borderId="128" xfId="1" applyNumberFormat="1" applyFont="1" applyFill="1" applyBorder="1" applyAlignment="1" applyProtection="1">
      <alignment vertical="center" justifyLastLine="1"/>
    </xf>
    <xf numFmtId="177" fontId="3" fillId="2" borderId="13" xfId="0" applyNumberFormat="1" applyFont="1" applyFill="1" applyBorder="1">
      <alignment vertical="center"/>
    </xf>
    <xf numFmtId="177" fontId="3" fillId="2" borderId="15" xfId="0" applyNumberFormat="1" applyFont="1" applyFill="1" applyBorder="1">
      <alignment vertical="center"/>
    </xf>
    <xf numFmtId="177" fontId="3" fillId="0" borderId="13" xfId="0" applyNumberFormat="1" applyFont="1" applyBorder="1">
      <alignment vertical="center"/>
    </xf>
    <xf numFmtId="177" fontId="3" fillId="0" borderId="15" xfId="0" applyNumberFormat="1" applyFont="1" applyBorder="1">
      <alignment vertical="center"/>
    </xf>
    <xf numFmtId="0" fontId="4" fillId="0" borderId="0" xfId="0" applyFont="1" applyAlignment="1">
      <alignment horizontal="distributed" vertical="center" indent="1" justifyLastLine="1"/>
    </xf>
    <xf numFmtId="0" fontId="4" fillId="0" borderId="118" xfId="0" applyFont="1" applyBorder="1" applyAlignment="1">
      <alignment horizontal="distributed" vertical="center" indent="1" justifyLastLine="1"/>
    </xf>
    <xf numFmtId="0" fontId="4" fillId="0" borderId="119" xfId="0" applyFont="1" applyBorder="1" applyAlignment="1">
      <alignment horizontal="distributed" vertical="center" indent="1" justifyLastLine="1"/>
    </xf>
    <xf numFmtId="0" fontId="5" fillId="0" borderId="120" xfId="0" applyFont="1" applyBorder="1" applyAlignment="1">
      <alignment horizontal="center" vertical="center" textRotation="255"/>
    </xf>
    <xf numFmtId="0" fontId="5" fillId="0" borderId="4" xfId="0" applyFont="1" applyBorder="1" applyAlignment="1">
      <alignment horizontal="center" vertical="center" textRotation="255"/>
    </xf>
    <xf numFmtId="0" fontId="24" fillId="0" borderId="7" xfId="0" applyFont="1" applyBorder="1" applyAlignment="1">
      <alignment horizontal="left" vertical="center" textRotation="255"/>
    </xf>
    <xf numFmtId="0" fontId="24" fillId="0" borderId="10" xfId="0" applyFont="1" applyBorder="1" applyAlignment="1">
      <alignment horizontal="left" vertical="center" textRotation="255"/>
    </xf>
    <xf numFmtId="177" fontId="5" fillId="0" borderId="79" xfId="0" applyNumberFormat="1" applyFont="1" applyBorder="1" applyAlignment="1">
      <alignment horizontal="left" vertical="center" textRotation="255"/>
    </xf>
    <xf numFmtId="177" fontId="5" fillId="0" borderId="121" xfId="0" applyNumberFormat="1" applyFont="1" applyBorder="1" applyAlignment="1">
      <alignment horizontal="left" vertical="center" textRotation="255"/>
    </xf>
    <xf numFmtId="177" fontId="50" fillId="0" borderId="84" xfId="1" applyNumberFormat="1" applyFont="1" applyFill="1" applyBorder="1" applyAlignment="1" applyProtection="1">
      <alignment vertical="center" justifyLastLine="1"/>
    </xf>
    <xf numFmtId="177" fontId="50" fillId="0" borderId="117" xfId="1" applyNumberFormat="1" applyFont="1" applyFill="1" applyBorder="1" applyAlignment="1" applyProtection="1">
      <alignment vertical="center" justifyLastLine="1"/>
    </xf>
    <xf numFmtId="177" fontId="50" fillId="0" borderId="60" xfId="1" applyNumberFormat="1" applyFont="1" applyFill="1" applyBorder="1" applyAlignment="1" applyProtection="1">
      <alignment vertical="center" justifyLastLine="1"/>
    </xf>
    <xf numFmtId="177" fontId="50" fillId="0" borderId="58" xfId="1" applyNumberFormat="1" applyFont="1" applyFill="1" applyBorder="1" applyAlignment="1" applyProtection="1">
      <alignment vertical="center" justifyLastLine="1"/>
    </xf>
    <xf numFmtId="176" fontId="48" fillId="3" borderId="30" xfId="0" applyNumberFormat="1" applyFont="1" applyFill="1" applyBorder="1" applyAlignment="1">
      <alignment horizontal="center" vertical="center" justifyLastLine="1"/>
    </xf>
    <xf numFmtId="182" fontId="39" fillId="0" borderId="37" xfId="0" applyNumberFormat="1" applyFont="1" applyBorder="1" applyAlignment="1">
      <alignment vertical="center" shrinkToFit="1"/>
    </xf>
    <xf numFmtId="182" fontId="39" fillId="0" borderId="38" xfId="0" applyNumberFormat="1" applyFont="1" applyBorder="1" applyAlignment="1">
      <alignment vertical="center" shrinkToFit="1"/>
    </xf>
    <xf numFmtId="0" fontId="39" fillId="2" borderId="32" xfId="0" applyFont="1" applyFill="1" applyBorder="1" applyAlignment="1">
      <alignment vertical="center" shrinkToFit="1"/>
    </xf>
    <xf numFmtId="0" fontId="39" fillId="2" borderId="33" xfId="0" applyFont="1" applyFill="1" applyBorder="1" applyAlignment="1">
      <alignment vertical="center" shrinkToFit="1"/>
    </xf>
    <xf numFmtId="0" fontId="47" fillId="2" borderId="6" xfId="0" applyFont="1" applyFill="1" applyBorder="1" applyAlignment="1">
      <alignment horizontal="right" vertical="center" indent="2"/>
    </xf>
    <xf numFmtId="0" fontId="39" fillId="0" borderId="0" xfId="0" applyFont="1" applyAlignment="1">
      <alignment vertical="center" shrinkToFit="1"/>
    </xf>
    <xf numFmtId="0" fontId="39" fillId="0" borderId="35" xfId="0" applyFont="1" applyBorder="1" applyAlignment="1">
      <alignment vertical="center" shrinkToFit="1"/>
    </xf>
    <xf numFmtId="0" fontId="49" fillId="0" borderId="0" xfId="0" applyFont="1" applyAlignment="1">
      <alignment horizontal="center" vertical="center" shrinkToFit="1"/>
    </xf>
    <xf numFmtId="0" fontId="40" fillId="0" borderId="0" xfId="0" applyFont="1" applyAlignment="1">
      <alignment horizontal="center" vertical="center" shrinkToFit="1"/>
    </xf>
    <xf numFmtId="0" fontId="38" fillId="0" borderId="10" xfId="5" applyFont="1" applyBorder="1" applyAlignment="1">
      <alignment horizontal="center" vertical="center"/>
    </xf>
    <xf numFmtId="0" fontId="38" fillId="0" borderId="11" xfId="5" applyFont="1" applyBorder="1" applyAlignment="1">
      <alignment horizontal="center" vertical="center"/>
    </xf>
    <xf numFmtId="0" fontId="38" fillId="0" borderId="1" xfId="5" applyFont="1" applyBorder="1" applyAlignment="1">
      <alignment horizontal="right" vertical="center" indent="1"/>
    </xf>
    <xf numFmtId="0" fontId="38" fillId="0" borderId="2" xfId="5" applyFont="1" applyBorder="1" applyAlignment="1">
      <alignment horizontal="right" vertical="center" indent="1"/>
    </xf>
    <xf numFmtId="0" fontId="38" fillId="0" borderId="3" xfId="5" applyFont="1" applyBorder="1" applyAlignment="1">
      <alignment horizontal="right" vertical="center" indent="1"/>
    </xf>
    <xf numFmtId="0" fontId="38" fillId="0" borderId="0" xfId="5" applyFont="1" applyAlignment="1">
      <alignment horizontal="left" vertical="center" wrapText="1" indent="2"/>
    </xf>
    <xf numFmtId="0" fontId="38" fillId="0" borderId="7" xfId="5" applyFont="1" applyBorder="1" applyAlignment="1">
      <alignment horizontal="center" vertical="center" wrapText="1"/>
    </xf>
    <xf numFmtId="0" fontId="38" fillId="0" borderId="8" xfId="5" applyFont="1" applyBorder="1" applyAlignment="1">
      <alignment horizontal="center" vertical="center" wrapText="1"/>
    </xf>
    <xf numFmtId="0" fontId="38" fillId="0" borderId="9" xfId="5" applyFont="1" applyBorder="1" applyAlignment="1">
      <alignment horizontal="center" vertical="center" wrapText="1"/>
    </xf>
    <xf numFmtId="0" fontId="38" fillId="0" borderId="115" xfId="5" applyFont="1" applyBorder="1" applyAlignment="1">
      <alignment horizontal="center" vertical="center" wrapText="1"/>
    </xf>
    <xf numFmtId="0" fontId="38" fillId="0" borderId="0" xfId="5" applyFont="1" applyAlignment="1">
      <alignment horizontal="center" vertical="center" wrapText="1"/>
    </xf>
    <xf numFmtId="0" fontId="38" fillId="0" borderId="116" xfId="5" applyFont="1" applyBorder="1" applyAlignment="1">
      <alignment horizontal="center" vertical="center" wrapText="1"/>
    </xf>
    <xf numFmtId="0" fontId="38" fillId="0" borderId="10" xfId="5" applyFont="1" applyBorder="1" applyAlignment="1">
      <alignment horizontal="center" vertical="center" wrapText="1"/>
    </xf>
    <xf numFmtId="0" fontId="38" fillId="0" borderId="6" xfId="5" applyFont="1" applyBorder="1" applyAlignment="1">
      <alignment horizontal="center" vertical="center" wrapText="1"/>
    </xf>
    <xf numFmtId="0" fontId="38" fillId="0" borderId="11" xfId="5" applyFont="1" applyBorder="1" applyAlignment="1">
      <alignment horizontal="center" vertical="center" wrapText="1"/>
    </xf>
    <xf numFmtId="0" fontId="38" fillId="0" borderId="1" xfId="5" applyFont="1" applyBorder="1" applyAlignment="1">
      <alignment horizontal="center" vertical="center"/>
    </xf>
    <xf numFmtId="0" fontId="38" fillId="0" borderId="2" xfId="5" applyFont="1" applyBorder="1" applyAlignment="1">
      <alignment horizontal="center" vertical="center"/>
    </xf>
    <xf numFmtId="0" fontId="38" fillId="0" borderId="3" xfId="5" applyFont="1" applyBorder="1" applyAlignment="1">
      <alignment horizontal="center" vertical="center"/>
    </xf>
    <xf numFmtId="0" fontId="38" fillId="0" borderId="7" xfId="5" applyFont="1" applyBorder="1" applyAlignment="1">
      <alignment horizontal="center" vertical="center"/>
    </xf>
    <xf numFmtId="0" fontId="38" fillId="0" borderId="8" xfId="5" applyFont="1" applyBorder="1" applyAlignment="1">
      <alignment horizontal="center" vertical="center"/>
    </xf>
    <xf numFmtId="0" fontId="38" fillId="0" borderId="9" xfId="5" applyFont="1" applyBorder="1" applyAlignment="1">
      <alignment horizontal="center" vertical="center"/>
    </xf>
    <xf numFmtId="0" fontId="38" fillId="0" borderId="6" xfId="5" applyFont="1" applyBorder="1" applyAlignment="1">
      <alignment horizontal="center" vertical="center"/>
    </xf>
    <xf numFmtId="0" fontId="34" fillId="0" borderId="0" xfId="5" applyFont="1" applyAlignment="1">
      <alignment horizontal="left" vertical="center"/>
    </xf>
    <xf numFmtId="0" fontId="33" fillId="0" borderId="0" xfId="5" applyFont="1" applyAlignment="1">
      <alignment horizontal="left"/>
    </xf>
    <xf numFmtId="0" fontId="34" fillId="0" borderId="34" xfId="5" applyFont="1" applyBorder="1">
      <alignment vertical="center"/>
    </xf>
    <xf numFmtId="0" fontId="34" fillId="0" borderId="0" xfId="5" applyFont="1">
      <alignment vertical="center"/>
    </xf>
    <xf numFmtId="0" fontId="34" fillId="0" borderId="35" xfId="5" applyFont="1" applyBorder="1">
      <alignment vertical="center"/>
    </xf>
    <xf numFmtId="0" fontId="38" fillId="0" borderId="0" xfId="5" applyFont="1" applyAlignment="1">
      <alignment horizontal="left" vertical="center"/>
    </xf>
    <xf numFmtId="0" fontId="38" fillId="0" borderId="1" xfId="5" applyFont="1" applyBorder="1" applyAlignment="1">
      <alignment horizontal="center" vertical="center" wrapText="1"/>
    </xf>
    <xf numFmtId="0" fontId="38" fillId="0" borderId="2" xfId="5" applyFont="1" applyBorder="1" applyAlignment="1">
      <alignment horizontal="center" vertical="center" wrapText="1"/>
    </xf>
    <xf numFmtId="0" fontId="38" fillId="0" borderId="3" xfId="5" applyFont="1" applyBorder="1" applyAlignment="1">
      <alignment horizontal="center" vertical="center" wrapText="1"/>
    </xf>
    <xf numFmtId="0" fontId="38" fillId="0" borderId="2" xfId="5" applyFont="1" applyBorder="1" applyAlignment="1">
      <alignment horizontal="left" vertical="center"/>
    </xf>
    <xf numFmtId="0" fontId="38" fillId="0" borderId="3" xfId="5" applyFont="1" applyBorder="1" applyAlignment="1">
      <alignment horizontal="left" vertical="center"/>
    </xf>
    <xf numFmtId="0" fontId="30" fillId="0" borderId="90" xfId="5" applyFont="1" applyBorder="1" applyAlignment="1">
      <alignment horizontal="center" vertical="center"/>
    </xf>
    <xf numFmtId="0" fontId="30" fillId="0" borderId="91" xfId="5" applyFont="1" applyBorder="1" applyAlignment="1">
      <alignment horizontal="center" vertical="center"/>
    </xf>
    <xf numFmtId="0" fontId="30" fillId="0" borderId="101" xfId="5" applyFont="1" applyBorder="1" applyAlignment="1">
      <alignment horizontal="center" vertical="center"/>
    </xf>
    <xf numFmtId="0" fontId="30" fillId="0" borderId="92" xfId="5" applyFont="1" applyBorder="1" applyAlignment="1">
      <alignment horizontal="center" vertical="center"/>
    </xf>
    <xf numFmtId="0" fontId="30" fillId="0" borderId="95" xfId="5" applyFont="1" applyBorder="1" applyAlignment="1">
      <alignment horizontal="center" vertical="center"/>
    </xf>
    <xf numFmtId="0" fontId="30" fillId="0" borderId="2" xfId="5" applyFont="1" applyBorder="1" applyAlignment="1">
      <alignment horizontal="center" vertical="center"/>
    </xf>
    <xf numFmtId="0" fontId="30" fillId="0" borderId="3" xfId="5" applyFont="1" applyBorder="1" applyAlignment="1">
      <alignment horizontal="center" vertical="center"/>
    </xf>
    <xf numFmtId="0" fontId="30" fillId="0" borderId="1" xfId="5" applyFont="1" applyBorder="1" applyAlignment="1">
      <alignment horizontal="center" vertical="center"/>
    </xf>
    <xf numFmtId="0" fontId="30" fillId="0" borderId="106" xfId="5" applyFont="1" applyBorder="1" applyAlignment="1">
      <alignment horizontal="center" vertical="center"/>
    </xf>
    <xf numFmtId="0" fontId="30" fillId="0" borderId="107" xfId="5" applyFont="1" applyBorder="1" applyAlignment="1">
      <alignment horizontal="center" vertical="center"/>
    </xf>
    <xf numFmtId="0" fontId="30" fillId="0" borderId="108" xfId="5" applyFont="1" applyBorder="1" applyAlignment="1">
      <alignment horizontal="center" vertical="center"/>
    </xf>
    <xf numFmtId="0" fontId="30" fillId="0" borderId="95" xfId="5" applyFont="1" applyBorder="1" applyAlignment="1">
      <alignment horizontal="distributed" vertical="center" wrapText="1" indent="2"/>
    </xf>
    <xf numFmtId="0" fontId="30" fillId="0" borderId="2" xfId="5" applyFont="1" applyBorder="1" applyAlignment="1">
      <alignment horizontal="distributed" vertical="center" wrapText="1" indent="2"/>
    </xf>
    <xf numFmtId="0" fontId="30" fillId="0" borderId="3" xfId="5" applyFont="1" applyBorder="1" applyAlignment="1">
      <alignment horizontal="distributed" vertical="center" wrapText="1" indent="2"/>
    </xf>
    <xf numFmtId="0" fontId="34" fillId="0" borderId="1" xfId="5" applyFont="1" applyBorder="1" applyAlignment="1">
      <alignment horizontal="center" vertical="center"/>
    </xf>
    <xf numFmtId="0" fontId="34" fillId="0" borderId="2" xfId="5" applyFont="1" applyBorder="1" applyAlignment="1">
      <alignment horizontal="center" vertical="center"/>
    </xf>
    <xf numFmtId="0" fontId="34" fillId="0" borderId="111" xfId="5" applyFont="1" applyBorder="1" applyAlignment="1">
      <alignment horizontal="center" vertical="center"/>
    </xf>
    <xf numFmtId="0" fontId="34" fillId="0" borderId="3" xfId="5" applyFont="1" applyBorder="1" applyAlignment="1">
      <alignment horizontal="center" vertical="center"/>
    </xf>
    <xf numFmtId="0" fontId="30" fillId="0" borderId="112" xfId="5" applyFont="1" applyBorder="1" applyAlignment="1">
      <alignment horizontal="center" vertical="center" wrapText="1"/>
    </xf>
    <xf numFmtId="0" fontId="30" fillId="0" borderId="8" xfId="5" applyFont="1" applyBorder="1" applyAlignment="1">
      <alignment horizontal="center" vertical="center" wrapText="1"/>
    </xf>
    <xf numFmtId="0" fontId="30" fillId="0" borderId="9" xfId="5" applyFont="1" applyBorder="1" applyAlignment="1">
      <alignment horizontal="center" vertical="center" wrapText="1"/>
    </xf>
    <xf numFmtId="0" fontId="30" fillId="0" borderId="114" xfId="5" applyFont="1" applyBorder="1" applyAlignment="1">
      <alignment horizontal="center" vertical="center" wrapText="1"/>
    </xf>
    <xf numFmtId="0" fontId="30" fillId="0" borderId="6" xfId="5" applyFont="1" applyBorder="1" applyAlignment="1">
      <alignment horizontal="center" vertical="center" wrapText="1"/>
    </xf>
    <xf numFmtId="0" fontId="30" fillId="0" borderId="11" xfId="5" applyFont="1" applyBorder="1" applyAlignment="1">
      <alignment horizontal="center" vertical="center" wrapText="1"/>
    </xf>
    <xf numFmtId="0" fontId="30" fillId="0" borderId="96" xfId="5" applyFont="1" applyBorder="1" applyAlignment="1">
      <alignment horizontal="center" vertical="center"/>
    </xf>
    <xf numFmtId="0" fontId="30" fillId="0" borderId="80" xfId="5" applyFont="1" applyBorder="1" applyAlignment="1">
      <alignment horizontal="center" vertical="center"/>
    </xf>
    <xf numFmtId="0" fontId="30" fillId="0" borderId="77" xfId="5" applyFont="1" applyBorder="1" applyAlignment="1">
      <alignment horizontal="center" vertical="center"/>
    </xf>
    <xf numFmtId="49" fontId="30" fillId="0" borderId="76" xfId="5" applyNumberFormat="1" applyFont="1" applyBorder="1" applyAlignment="1">
      <alignment horizontal="center" vertical="center"/>
    </xf>
    <xf numFmtId="49" fontId="30" fillId="0" borderId="80" xfId="5" applyNumberFormat="1" applyFont="1" applyBorder="1" applyAlignment="1">
      <alignment horizontal="center" vertical="center"/>
    </xf>
    <xf numFmtId="49" fontId="30" fillId="0" borderId="77" xfId="5" applyNumberFormat="1" applyFont="1" applyBorder="1" applyAlignment="1">
      <alignment horizontal="center" vertical="center"/>
    </xf>
    <xf numFmtId="0" fontId="30" fillId="0" borderId="76" xfId="5" applyFont="1" applyBorder="1" applyAlignment="1">
      <alignment horizontal="center" vertical="center"/>
    </xf>
    <xf numFmtId="49" fontId="30" fillId="0" borderId="81" xfId="5" applyNumberFormat="1" applyFont="1" applyBorder="1" applyAlignment="1">
      <alignment horizontal="center" vertical="center"/>
    </xf>
    <xf numFmtId="0" fontId="34" fillId="0" borderId="86" xfId="5" applyFont="1" applyBorder="1" applyAlignment="1">
      <alignment horizontal="center" vertical="center"/>
    </xf>
    <xf numFmtId="0" fontId="34" fillId="0" borderId="87" xfId="5" applyFont="1" applyBorder="1" applyAlignment="1">
      <alignment horizontal="center" vertical="center"/>
    </xf>
    <xf numFmtId="0" fontId="34" fillId="0" borderId="97" xfId="5" applyFont="1" applyBorder="1" applyAlignment="1">
      <alignment horizontal="center" vertical="center"/>
    </xf>
    <xf numFmtId="0" fontId="34" fillId="0" borderId="88" xfId="5" applyFont="1" applyBorder="1" applyAlignment="1">
      <alignment horizontal="center" vertical="center"/>
    </xf>
    <xf numFmtId="0" fontId="34" fillId="0" borderId="94" xfId="5" applyFont="1" applyBorder="1" applyAlignment="1">
      <alignment horizontal="distributed" vertical="center" indent="3"/>
    </xf>
    <xf numFmtId="0" fontId="34" fillId="0" borderId="67" xfId="5" applyFont="1" applyBorder="1" applyAlignment="1">
      <alignment horizontal="distributed" vertical="center" indent="3"/>
    </xf>
    <xf numFmtId="0" fontId="30" fillId="0" borderId="66" xfId="5" applyFont="1" applyBorder="1" applyAlignment="1">
      <alignment horizontal="center" vertical="center"/>
    </xf>
    <xf numFmtId="0" fontId="30" fillId="0" borderId="67" xfId="5" applyFont="1" applyBorder="1" applyAlignment="1">
      <alignment horizontal="center" vertical="center"/>
    </xf>
    <xf numFmtId="0" fontId="30" fillId="0" borderId="73" xfId="5" applyFont="1" applyBorder="1" applyAlignment="1">
      <alignment horizontal="center" vertical="center"/>
    </xf>
    <xf numFmtId="0" fontId="30" fillId="0" borderId="75" xfId="5" applyFont="1" applyBorder="1" applyAlignment="1">
      <alignment horizontal="distributed" vertical="center" wrapText="1" indent="2"/>
    </xf>
    <xf numFmtId="0" fontId="30" fillId="0" borderId="14" xfId="5" applyFont="1" applyBorder="1" applyAlignment="1">
      <alignment horizontal="distributed" vertical="center" wrapText="1" indent="2"/>
    </xf>
    <xf numFmtId="0" fontId="30" fillId="0" borderId="16" xfId="5" applyFont="1" applyBorder="1" applyAlignment="1">
      <alignment horizontal="left" vertical="top"/>
    </xf>
    <xf numFmtId="0" fontId="30" fillId="0" borderId="14" xfId="5" applyFont="1" applyBorder="1" applyAlignment="1">
      <alignment horizontal="left" vertical="top"/>
    </xf>
    <xf numFmtId="0" fontId="30" fillId="0" borderId="46" xfId="5" applyFont="1" applyBorder="1" applyAlignment="1">
      <alignment horizontal="left" vertical="top"/>
    </xf>
    <xf numFmtId="0" fontId="33" fillId="0" borderId="95" xfId="5" applyFont="1" applyBorder="1" applyAlignment="1">
      <alignment horizontal="center" vertical="center" wrapText="1"/>
    </xf>
    <xf numFmtId="0" fontId="33" fillId="0" borderId="2" xfId="5" applyFont="1" applyBorder="1" applyAlignment="1">
      <alignment horizontal="center" vertical="center" wrapText="1"/>
    </xf>
    <xf numFmtId="0" fontId="33" fillId="0" borderId="3" xfId="5" applyFont="1" applyBorder="1" applyAlignment="1">
      <alignment horizontal="center" vertical="center" wrapText="1"/>
    </xf>
    <xf numFmtId="0" fontId="30" fillId="0" borderId="90" xfId="5" applyFont="1" applyBorder="1" applyAlignment="1">
      <alignment horizontal="distributed" vertical="center" indent="2"/>
    </xf>
    <xf numFmtId="0" fontId="30" fillId="0" borderId="91" xfId="5" applyFont="1" applyBorder="1" applyAlignment="1">
      <alignment horizontal="distributed" vertical="center" indent="2"/>
    </xf>
    <xf numFmtId="0" fontId="36" fillId="0" borderId="92" xfId="5" applyFont="1" applyBorder="1" applyAlignment="1">
      <alignment horizontal="center" vertical="center"/>
    </xf>
    <xf numFmtId="0" fontId="36" fillId="0" borderId="91" xfId="5" applyFont="1" applyBorder="1" applyAlignment="1">
      <alignment horizontal="center" vertical="center"/>
    </xf>
    <xf numFmtId="0" fontId="36" fillId="0" borderId="93" xfId="5" applyFont="1" applyBorder="1" applyAlignment="1">
      <alignment horizontal="center" vertical="center"/>
    </xf>
    <xf numFmtId="0" fontId="34" fillId="0" borderId="0" xfId="5" applyFont="1" applyAlignment="1">
      <alignment horizontal="left" vertical="center" indent="1"/>
    </xf>
    <xf numFmtId="0" fontId="34" fillId="0" borderId="0" xfId="5" applyFont="1" applyAlignment="1">
      <alignment horizontal="left" vertical="center" indent="2"/>
    </xf>
    <xf numFmtId="0" fontId="34" fillId="0" borderId="0" xfId="5" applyFont="1" applyAlignment="1">
      <alignment horizontal="left"/>
    </xf>
    <xf numFmtId="0" fontId="33" fillId="0" borderId="1" xfId="5" applyFont="1" applyBorder="1" applyAlignment="1">
      <alignment horizontal="distributed" vertical="center" indent="2"/>
    </xf>
    <xf numFmtId="0" fontId="33" fillId="0" borderId="2" xfId="5" applyFont="1" applyBorder="1" applyAlignment="1">
      <alignment horizontal="distributed" vertical="center" indent="2"/>
    </xf>
    <xf numFmtId="0" fontId="33" fillId="0" borderId="3" xfId="5" applyFont="1" applyBorder="1" applyAlignment="1">
      <alignment horizontal="distributed" vertical="center" indent="2"/>
    </xf>
    <xf numFmtId="0" fontId="34" fillId="0" borderId="86" xfId="5" applyFont="1" applyBorder="1" applyAlignment="1">
      <alignment horizontal="distributed" vertical="center" indent="3"/>
    </xf>
    <xf numFmtId="0" fontId="34" fillId="0" borderId="87" xfId="5" applyFont="1" applyBorder="1" applyAlignment="1">
      <alignment horizontal="distributed" vertical="center" indent="3"/>
    </xf>
    <xf numFmtId="0" fontId="30" fillId="0" borderId="88" xfId="5" applyFont="1" applyBorder="1" applyAlignment="1">
      <alignment horizontal="center" vertical="center"/>
    </xf>
    <xf numFmtId="0" fontId="30" fillId="0" borderId="87" xfId="5" applyFont="1" applyBorder="1" applyAlignment="1">
      <alignment horizontal="center" vertical="center"/>
    </xf>
    <xf numFmtId="0" fontId="30" fillId="0" borderId="89" xfId="5" applyFont="1" applyBorder="1" applyAlignment="1">
      <alignment horizontal="center" vertical="center"/>
    </xf>
    <xf numFmtId="0" fontId="28" fillId="0" borderId="0" xfId="5" applyFont="1" applyAlignment="1">
      <alignment horizontal="center"/>
    </xf>
    <xf numFmtId="0" fontId="33" fillId="0" borderId="0" xfId="5" applyFont="1" applyAlignment="1">
      <alignment horizontal="right" vertical="center"/>
    </xf>
    <xf numFmtId="0" fontId="33" fillId="0" borderId="35" xfId="5" applyFont="1" applyBorder="1" applyAlignment="1">
      <alignment horizontal="right" vertical="center"/>
    </xf>
    <xf numFmtId="0" fontId="34" fillId="0" borderId="55" xfId="5" applyFont="1" applyBorder="1" applyAlignment="1">
      <alignment horizontal="right" vertical="center"/>
    </xf>
    <xf numFmtId="0" fontId="22" fillId="0" borderId="62" xfId="5" applyBorder="1" applyAlignment="1">
      <alignment horizontal="right" vertical="center"/>
    </xf>
    <xf numFmtId="0" fontId="22" fillId="0" borderId="63" xfId="5" applyBorder="1" applyAlignment="1">
      <alignment horizontal="right" vertical="center"/>
    </xf>
    <xf numFmtId="0" fontId="35" fillId="0" borderId="0" xfId="5" applyFont="1" applyAlignment="1">
      <alignment horizontal="center" vertical="center"/>
    </xf>
    <xf numFmtId="0" fontId="34" fillId="0" borderId="0" xfId="5" applyFont="1" applyAlignment="1">
      <alignment horizontal="left" indent="1"/>
    </xf>
  </cellXfs>
  <cellStyles count="6">
    <cellStyle name="パーセント" xfId="2" builtinId="5"/>
    <cellStyle name="桁区切り" xfId="1" builtinId="6"/>
    <cellStyle name="桁区切り 2" xfId="3" xr:uid="{69D9A43A-6B26-4538-B437-8E9269EB1B24}"/>
    <cellStyle name="標準" xfId="0" builtinId="0"/>
    <cellStyle name="標準 2" xfId="4" xr:uid="{3CBDB356-A6DA-49EC-BB7D-185F66A13468}"/>
    <cellStyle name="標準 3" xfId="5" xr:uid="{236F5611-0189-4612-96F2-2BA1A2EF002C}"/>
  </cellStyles>
  <dxfs count="10">
    <dxf>
      <numFmt numFmtId="187" formatCode="#,##0.0"/>
    </dxf>
    <dxf>
      <numFmt numFmtId="187" formatCode="#,##0.0"/>
    </dxf>
    <dxf>
      <numFmt numFmtId="187" formatCode="#,##0.0"/>
    </dxf>
    <dxf>
      <numFmt numFmtId="3" formatCode="#,##0"/>
    </dxf>
    <dxf>
      <numFmt numFmtId="187" formatCode="#,##0.0"/>
    </dxf>
    <dxf>
      <numFmt numFmtId="187" formatCode="#,##0.0"/>
    </dxf>
    <dxf>
      <numFmt numFmtId="187" formatCode="#,##0.0"/>
    </dxf>
    <dxf>
      <numFmt numFmtId="187" formatCode="#,##0.0"/>
    </dxf>
    <dxf>
      <numFmt numFmtId="3" formatCode="#,##0"/>
    </dxf>
    <dxf>
      <numFmt numFmtId="187" formatCode="#,##0.0"/>
    </dxf>
  </dxfs>
  <tableStyles count="0" defaultTableStyle="TableStyleMedium2" defaultPivotStyle="PivotStyleLight16"/>
  <colors>
    <mruColors>
      <color rgb="FFFFCCCC"/>
      <color rgb="FFFFFFCC"/>
      <color rgb="FFFF6600"/>
      <color rgb="FFFF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19</xdr:col>
      <xdr:colOff>104775</xdr:colOff>
      <xdr:row>1</xdr:row>
      <xdr:rowOff>0</xdr:rowOff>
    </xdr:from>
    <xdr:to>
      <xdr:col>20</xdr:col>
      <xdr:colOff>123825</xdr:colOff>
      <xdr:row>5</xdr:row>
      <xdr:rowOff>209550</xdr:rowOff>
    </xdr:to>
    <xdr:sp macro="" textlink="">
      <xdr:nvSpPr>
        <xdr:cNvPr id="3" name="右中かっこ 2">
          <a:extLst>
            <a:ext uri="{FF2B5EF4-FFF2-40B4-BE49-F238E27FC236}">
              <a16:creationId xmlns:a16="http://schemas.microsoft.com/office/drawing/2014/main" id="{E85C2810-0B88-413A-A66C-AA9221D3A424}"/>
            </a:ext>
          </a:extLst>
        </xdr:cNvPr>
        <xdr:cNvSpPr/>
      </xdr:nvSpPr>
      <xdr:spPr>
        <a:xfrm>
          <a:off x="9286875" y="400050"/>
          <a:ext cx="238125" cy="1200150"/>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32</xdr:row>
      <xdr:rowOff>66675</xdr:rowOff>
    </xdr:from>
    <xdr:to>
      <xdr:col>21</xdr:col>
      <xdr:colOff>285750</xdr:colOff>
      <xdr:row>42</xdr:row>
      <xdr:rowOff>152400</xdr:rowOff>
    </xdr:to>
    <xdr:sp macro="" textlink="">
      <xdr:nvSpPr>
        <xdr:cNvPr id="4" name="右中かっこ 3">
          <a:extLst>
            <a:ext uri="{FF2B5EF4-FFF2-40B4-BE49-F238E27FC236}">
              <a16:creationId xmlns:a16="http://schemas.microsoft.com/office/drawing/2014/main" id="{D41FC6C5-7975-4A99-AE48-A8D622D5BF20}"/>
            </a:ext>
          </a:extLst>
        </xdr:cNvPr>
        <xdr:cNvSpPr/>
      </xdr:nvSpPr>
      <xdr:spPr>
        <a:xfrm>
          <a:off x="10191750" y="6572250"/>
          <a:ext cx="180975" cy="21812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19</xdr:col>
      <xdr:colOff>200025</xdr:colOff>
      <xdr:row>7</xdr:row>
      <xdr:rowOff>257175</xdr:rowOff>
    </xdr:from>
    <xdr:to>
      <xdr:col>23</xdr:col>
      <xdr:colOff>590550</xdr:colOff>
      <xdr:row>11</xdr:row>
      <xdr:rowOff>95250</xdr:rowOff>
    </xdr:to>
    <xdr:pic>
      <xdr:nvPicPr>
        <xdr:cNvPr id="10" name="図 9">
          <a:extLst>
            <a:ext uri="{FF2B5EF4-FFF2-40B4-BE49-F238E27FC236}">
              <a16:creationId xmlns:a16="http://schemas.microsoft.com/office/drawing/2014/main" id="{E89B5F24-A676-F29B-97F9-A4C8FCC0F9F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53575" y="1962150"/>
          <a:ext cx="3581400" cy="6572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104775</xdr:colOff>
      <xdr:row>1</xdr:row>
      <xdr:rowOff>0</xdr:rowOff>
    </xdr:from>
    <xdr:to>
      <xdr:col>20</xdr:col>
      <xdr:colOff>123825</xdr:colOff>
      <xdr:row>5</xdr:row>
      <xdr:rowOff>209550</xdr:rowOff>
    </xdr:to>
    <xdr:sp macro="" textlink="">
      <xdr:nvSpPr>
        <xdr:cNvPr id="2" name="右中かっこ 1">
          <a:extLst>
            <a:ext uri="{FF2B5EF4-FFF2-40B4-BE49-F238E27FC236}">
              <a16:creationId xmlns:a16="http://schemas.microsoft.com/office/drawing/2014/main" id="{8968CA58-1232-4573-ADFA-B7FCE3C8685C}"/>
            </a:ext>
          </a:extLst>
        </xdr:cNvPr>
        <xdr:cNvSpPr/>
      </xdr:nvSpPr>
      <xdr:spPr>
        <a:xfrm>
          <a:off x="9458325" y="352425"/>
          <a:ext cx="238125" cy="11906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104775</xdr:colOff>
      <xdr:row>32</xdr:row>
      <xdr:rowOff>66675</xdr:rowOff>
    </xdr:from>
    <xdr:to>
      <xdr:col>21</xdr:col>
      <xdr:colOff>285750</xdr:colOff>
      <xdr:row>42</xdr:row>
      <xdr:rowOff>152400</xdr:rowOff>
    </xdr:to>
    <xdr:sp macro="" textlink="">
      <xdr:nvSpPr>
        <xdr:cNvPr id="3" name="右中かっこ 2">
          <a:extLst>
            <a:ext uri="{FF2B5EF4-FFF2-40B4-BE49-F238E27FC236}">
              <a16:creationId xmlns:a16="http://schemas.microsoft.com/office/drawing/2014/main" id="{2F429B3F-6117-404E-98A9-0CAD4BF43004}"/>
            </a:ext>
          </a:extLst>
        </xdr:cNvPr>
        <xdr:cNvSpPr/>
      </xdr:nvSpPr>
      <xdr:spPr>
        <a:xfrm>
          <a:off x="10363200" y="7172325"/>
          <a:ext cx="180975" cy="2371725"/>
        </a:xfrm>
        <a:prstGeom prst="rightBrace">
          <a:avLst>
            <a:gd name="adj1" fmla="val 0"/>
            <a:gd name="adj2" fmla="val 5000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19</xdr:col>
      <xdr:colOff>200025</xdr:colOff>
      <xdr:row>7</xdr:row>
      <xdr:rowOff>257175</xdr:rowOff>
    </xdr:from>
    <xdr:to>
      <xdr:col>23</xdr:col>
      <xdr:colOff>590550</xdr:colOff>
      <xdr:row>11</xdr:row>
      <xdr:rowOff>95250</xdr:rowOff>
    </xdr:to>
    <xdr:pic>
      <xdr:nvPicPr>
        <xdr:cNvPr id="4" name="図 3">
          <a:extLst>
            <a:ext uri="{FF2B5EF4-FFF2-40B4-BE49-F238E27FC236}">
              <a16:creationId xmlns:a16="http://schemas.microsoft.com/office/drawing/2014/main" id="{6E1C7F6D-686F-4EFF-9597-A3EC81D1FD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53575" y="1962150"/>
          <a:ext cx="3581400" cy="6572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114300</xdr:colOff>
      <xdr:row>27</xdr:row>
      <xdr:rowOff>57150</xdr:rowOff>
    </xdr:from>
    <xdr:to>
      <xdr:col>6</xdr:col>
      <xdr:colOff>304800</xdr:colOff>
      <xdr:row>27</xdr:row>
      <xdr:rowOff>247650</xdr:rowOff>
    </xdr:to>
    <xdr:sp macro="" textlink="">
      <xdr:nvSpPr>
        <xdr:cNvPr id="2" name="Oval 5">
          <a:extLst>
            <a:ext uri="{FF2B5EF4-FFF2-40B4-BE49-F238E27FC236}">
              <a16:creationId xmlns:a16="http://schemas.microsoft.com/office/drawing/2014/main" id="{D483D9D6-218E-4DA8-9312-0B2248F2B04F}"/>
            </a:ext>
          </a:extLst>
        </xdr:cNvPr>
        <xdr:cNvSpPr>
          <a:spLocks noChangeArrowheads="1"/>
        </xdr:cNvSpPr>
      </xdr:nvSpPr>
      <xdr:spPr bwMode="auto">
        <a:xfrm>
          <a:off x="1600200" y="6686550"/>
          <a:ext cx="552450" cy="190500"/>
        </a:xfrm>
        <a:prstGeom prst="ellipse">
          <a:avLst/>
        </a:prstGeom>
        <a:noFill/>
        <a:ln w="3175">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15</xdr:row>
      <xdr:rowOff>47625</xdr:rowOff>
    </xdr:from>
    <xdr:to>
      <xdr:col>20</xdr:col>
      <xdr:colOff>0</xdr:colOff>
      <xdr:row>15</xdr:row>
      <xdr:rowOff>47625</xdr:rowOff>
    </xdr:to>
    <xdr:sp macro="" textlink="">
      <xdr:nvSpPr>
        <xdr:cNvPr id="3" name="Line 17">
          <a:extLst>
            <a:ext uri="{FF2B5EF4-FFF2-40B4-BE49-F238E27FC236}">
              <a16:creationId xmlns:a16="http://schemas.microsoft.com/office/drawing/2014/main" id="{312EFE90-B954-4458-BE9E-6B2CB9D8DE09}"/>
            </a:ext>
          </a:extLst>
        </xdr:cNvPr>
        <xdr:cNvSpPr>
          <a:spLocks noChangeShapeType="1"/>
        </xdr:cNvSpPr>
      </xdr:nvSpPr>
      <xdr:spPr bwMode="auto">
        <a:xfrm>
          <a:off x="2933700" y="3209925"/>
          <a:ext cx="3981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104775</xdr:colOff>
      <xdr:row>4</xdr:row>
      <xdr:rowOff>247650</xdr:rowOff>
    </xdr:from>
    <xdr:to>
      <xdr:col>7</xdr:col>
      <xdr:colOff>152400</xdr:colOff>
      <xdr:row>4</xdr:row>
      <xdr:rowOff>247650</xdr:rowOff>
    </xdr:to>
    <xdr:sp macro="" textlink="">
      <xdr:nvSpPr>
        <xdr:cNvPr id="5" name="Line 21">
          <a:extLst>
            <a:ext uri="{FF2B5EF4-FFF2-40B4-BE49-F238E27FC236}">
              <a16:creationId xmlns:a16="http://schemas.microsoft.com/office/drawing/2014/main" id="{96D1A4FE-8123-4FD6-819E-411B77AE5D4E}"/>
            </a:ext>
          </a:extLst>
        </xdr:cNvPr>
        <xdr:cNvSpPr>
          <a:spLocks noChangeShapeType="1"/>
        </xdr:cNvSpPr>
      </xdr:nvSpPr>
      <xdr:spPr bwMode="auto">
        <a:xfrm flipV="1">
          <a:off x="104775" y="1257300"/>
          <a:ext cx="2257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114300</xdr:colOff>
      <xdr:row>27</xdr:row>
      <xdr:rowOff>57150</xdr:rowOff>
    </xdr:from>
    <xdr:to>
      <xdr:col>8</xdr:col>
      <xdr:colOff>304800</xdr:colOff>
      <xdr:row>27</xdr:row>
      <xdr:rowOff>247650</xdr:rowOff>
    </xdr:to>
    <xdr:sp macro="" textlink="">
      <xdr:nvSpPr>
        <xdr:cNvPr id="6" name="Oval 25">
          <a:extLst>
            <a:ext uri="{FF2B5EF4-FFF2-40B4-BE49-F238E27FC236}">
              <a16:creationId xmlns:a16="http://schemas.microsoft.com/office/drawing/2014/main" id="{9563CDEC-3541-4B57-880E-87F37D65F696}"/>
            </a:ext>
          </a:extLst>
        </xdr:cNvPr>
        <xdr:cNvSpPr>
          <a:spLocks noChangeArrowheads="1"/>
        </xdr:cNvSpPr>
      </xdr:nvSpPr>
      <xdr:spPr bwMode="auto">
        <a:xfrm>
          <a:off x="2324100" y="6686550"/>
          <a:ext cx="552450" cy="190500"/>
        </a:xfrm>
        <a:prstGeom prst="ellipse">
          <a:avLst/>
        </a:prstGeom>
        <a:noFill/>
        <a:ln w="3175">
          <a:solidFill>
            <a:srgbClr val="339966"/>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85725</xdr:colOff>
      <xdr:row>47</xdr:row>
      <xdr:rowOff>38100</xdr:rowOff>
    </xdr:from>
    <xdr:to>
      <xdr:col>5</xdr:col>
      <xdr:colOff>285750</xdr:colOff>
      <xdr:row>47</xdr:row>
      <xdr:rowOff>228600</xdr:rowOff>
    </xdr:to>
    <xdr:sp macro="" textlink="">
      <xdr:nvSpPr>
        <xdr:cNvPr id="7" name="Oval 28">
          <a:extLst>
            <a:ext uri="{FF2B5EF4-FFF2-40B4-BE49-F238E27FC236}">
              <a16:creationId xmlns:a16="http://schemas.microsoft.com/office/drawing/2014/main" id="{9159AAD5-2B5F-4CCB-919B-E9A5F3A6E89A}"/>
            </a:ext>
          </a:extLst>
        </xdr:cNvPr>
        <xdr:cNvSpPr>
          <a:spLocks noChangeArrowheads="1"/>
        </xdr:cNvSpPr>
      </xdr:nvSpPr>
      <xdr:spPr bwMode="auto">
        <a:xfrm>
          <a:off x="1571625" y="95631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85725</xdr:colOff>
      <xdr:row>47</xdr:row>
      <xdr:rowOff>38100</xdr:rowOff>
    </xdr:from>
    <xdr:to>
      <xdr:col>8</xdr:col>
      <xdr:colOff>285750</xdr:colOff>
      <xdr:row>47</xdr:row>
      <xdr:rowOff>228600</xdr:rowOff>
    </xdr:to>
    <xdr:sp macro="" textlink="">
      <xdr:nvSpPr>
        <xdr:cNvPr id="8" name="Oval 29">
          <a:extLst>
            <a:ext uri="{FF2B5EF4-FFF2-40B4-BE49-F238E27FC236}">
              <a16:creationId xmlns:a16="http://schemas.microsoft.com/office/drawing/2014/main" id="{401F40A0-77FE-4D32-8524-06E993493810}"/>
            </a:ext>
          </a:extLst>
        </xdr:cNvPr>
        <xdr:cNvSpPr>
          <a:spLocks noChangeArrowheads="1"/>
        </xdr:cNvSpPr>
      </xdr:nvSpPr>
      <xdr:spPr bwMode="auto">
        <a:xfrm>
          <a:off x="2657475" y="95631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85725</xdr:colOff>
      <xdr:row>47</xdr:row>
      <xdr:rowOff>38100</xdr:rowOff>
    </xdr:from>
    <xdr:to>
      <xdr:col>11</xdr:col>
      <xdr:colOff>285750</xdr:colOff>
      <xdr:row>47</xdr:row>
      <xdr:rowOff>228600</xdr:rowOff>
    </xdr:to>
    <xdr:sp macro="" textlink="">
      <xdr:nvSpPr>
        <xdr:cNvPr id="9" name="Oval 30">
          <a:extLst>
            <a:ext uri="{FF2B5EF4-FFF2-40B4-BE49-F238E27FC236}">
              <a16:creationId xmlns:a16="http://schemas.microsoft.com/office/drawing/2014/main" id="{1532BAFC-A9C0-4325-96A6-73B3D46CDBE9}"/>
            </a:ext>
          </a:extLst>
        </xdr:cNvPr>
        <xdr:cNvSpPr>
          <a:spLocks noChangeArrowheads="1"/>
        </xdr:cNvSpPr>
      </xdr:nvSpPr>
      <xdr:spPr bwMode="auto">
        <a:xfrm>
          <a:off x="3743325" y="95631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85725</xdr:colOff>
      <xdr:row>47</xdr:row>
      <xdr:rowOff>38100</xdr:rowOff>
    </xdr:from>
    <xdr:to>
      <xdr:col>14</xdr:col>
      <xdr:colOff>285750</xdr:colOff>
      <xdr:row>47</xdr:row>
      <xdr:rowOff>228600</xdr:rowOff>
    </xdr:to>
    <xdr:sp macro="" textlink="">
      <xdr:nvSpPr>
        <xdr:cNvPr id="10" name="Oval 31">
          <a:extLst>
            <a:ext uri="{FF2B5EF4-FFF2-40B4-BE49-F238E27FC236}">
              <a16:creationId xmlns:a16="http://schemas.microsoft.com/office/drawing/2014/main" id="{8030B3A1-896B-4EC9-8F28-DEE894AA8400}"/>
            </a:ext>
          </a:extLst>
        </xdr:cNvPr>
        <xdr:cNvSpPr>
          <a:spLocks noChangeArrowheads="1"/>
        </xdr:cNvSpPr>
      </xdr:nvSpPr>
      <xdr:spPr bwMode="auto">
        <a:xfrm>
          <a:off x="4829175" y="9563100"/>
          <a:ext cx="200025" cy="190500"/>
        </a:xfrm>
        <a:prstGeom prst="ellipse">
          <a:avLst/>
        </a:prstGeom>
        <a:noFill/>
        <a:ln w="6350">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133350</xdr:colOff>
      <xdr:row>39</xdr:row>
      <xdr:rowOff>9525</xdr:rowOff>
    </xdr:from>
    <xdr:to>
      <xdr:col>4</xdr:col>
      <xdr:colOff>133350</xdr:colOff>
      <xdr:row>41</xdr:row>
      <xdr:rowOff>0</xdr:rowOff>
    </xdr:to>
    <xdr:sp macro="" textlink="">
      <xdr:nvSpPr>
        <xdr:cNvPr id="11" name="Line 44">
          <a:extLst>
            <a:ext uri="{FF2B5EF4-FFF2-40B4-BE49-F238E27FC236}">
              <a16:creationId xmlns:a16="http://schemas.microsoft.com/office/drawing/2014/main" id="{25AC2912-51BB-4452-8614-91E945538C50}"/>
            </a:ext>
          </a:extLst>
        </xdr:cNvPr>
        <xdr:cNvSpPr>
          <a:spLocks noChangeShapeType="1"/>
        </xdr:cNvSpPr>
      </xdr:nvSpPr>
      <xdr:spPr bwMode="auto">
        <a:xfrm>
          <a:off x="12477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257175</xdr:colOff>
      <xdr:row>39</xdr:row>
      <xdr:rowOff>9525</xdr:rowOff>
    </xdr:from>
    <xdr:to>
      <xdr:col>4</xdr:col>
      <xdr:colOff>257175</xdr:colOff>
      <xdr:row>40</xdr:row>
      <xdr:rowOff>152400</xdr:rowOff>
    </xdr:to>
    <xdr:sp macro="" textlink="">
      <xdr:nvSpPr>
        <xdr:cNvPr id="12" name="Line 45">
          <a:extLst>
            <a:ext uri="{FF2B5EF4-FFF2-40B4-BE49-F238E27FC236}">
              <a16:creationId xmlns:a16="http://schemas.microsoft.com/office/drawing/2014/main" id="{F391AB8C-EA50-49CC-848D-DC3EC1949D45}"/>
            </a:ext>
          </a:extLst>
        </xdr:cNvPr>
        <xdr:cNvSpPr>
          <a:spLocks noChangeShapeType="1"/>
        </xdr:cNvSpPr>
      </xdr:nvSpPr>
      <xdr:spPr bwMode="auto">
        <a:xfrm flipH="1">
          <a:off x="1371600" y="85439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123825</xdr:colOff>
      <xdr:row>39</xdr:row>
      <xdr:rowOff>9525</xdr:rowOff>
    </xdr:from>
    <xdr:to>
      <xdr:col>5</xdr:col>
      <xdr:colOff>123825</xdr:colOff>
      <xdr:row>41</xdr:row>
      <xdr:rowOff>0</xdr:rowOff>
    </xdr:to>
    <xdr:sp macro="" textlink="">
      <xdr:nvSpPr>
        <xdr:cNvPr id="13" name="Line 46">
          <a:extLst>
            <a:ext uri="{FF2B5EF4-FFF2-40B4-BE49-F238E27FC236}">
              <a16:creationId xmlns:a16="http://schemas.microsoft.com/office/drawing/2014/main" id="{53E09E89-FF89-407F-8274-E6472C642E32}"/>
            </a:ext>
          </a:extLst>
        </xdr:cNvPr>
        <xdr:cNvSpPr>
          <a:spLocks noChangeShapeType="1"/>
        </xdr:cNvSpPr>
      </xdr:nvSpPr>
      <xdr:spPr bwMode="auto">
        <a:xfrm flipH="1">
          <a:off x="160972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247650</xdr:colOff>
      <xdr:row>39</xdr:row>
      <xdr:rowOff>0</xdr:rowOff>
    </xdr:from>
    <xdr:to>
      <xdr:col>5</xdr:col>
      <xdr:colOff>247650</xdr:colOff>
      <xdr:row>40</xdr:row>
      <xdr:rowOff>152400</xdr:rowOff>
    </xdr:to>
    <xdr:sp macro="" textlink="">
      <xdr:nvSpPr>
        <xdr:cNvPr id="14" name="Line 47">
          <a:extLst>
            <a:ext uri="{FF2B5EF4-FFF2-40B4-BE49-F238E27FC236}">
              <a16:creationId xmlns:a16="http://schemas.microsoft.com/office/drawing/2014/main" id="{10C3BDA0-1965-4E31-8AAE-A83EA9F7F63D}"/>
            </a:ext>
          </a:extLst>
        </xdr:cNvPr>
        <xdr:cNvSpPr>
          <a:spLocks noChangeShapeType="1"/>
        </xdr:cNvSpPr>
      </xdr:nvSpPr>
      <xdr:spPr bwMode="auto">
        <a:xfrm>
          <a:off x="1733550" y="85344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123825</xdr:colOff>
      <xdr:row>39</xdr:row>
      <xdr:rowOff>9525</xdr:rowOff>
    </xdr:from>
    <xdr:to>
      <xdr:col>6</xdr:col>
      <xdr:colOff>123825</xdr:colOff>
      <xdr:row>41</xdr:row>
      <xdr:rowOff>0</xdr:rowOff>
    </xdr:to>
    <xdr:sp macro="" textlink="">
      <xdr:nvSpPr>
        <xdr:cNvPr id="15" name="Line 48">
          <a:extLst>
            <a:ext uri="{FF2B5EF4-FFF2-40B4-BE49-F238E27FC236}">
              <a16:creationId xmlns:a16="http://schemas.microsoft.com/office/drawing/2014/main" id="{E7E2FAFB-6458-488D-8840-D9A8584E7277}"/>
            </a:ext>
          </a:extLst>
        </xdr:cNvPr>
        <xdr:cNvSpPr>
          <a:spLocks noChangeShapeType="1"/>
        </xdr:cNvSpPr>
      </xdr:nvSpPr>
      <xdr:spPr bwMode="auto">
        <a:xfrm>
          <a:off x="19716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238125</xdr:colOff>
      <xdr:row>39</xdr:row>
      <xdr:rowOff>9525</xdr:rowOff>
    </xdr:from>
    <xdr:to>
      <xdr:col>6</xdr:col>
      <xdr:colOff>238125</xdr:colOff>
      <xdr:row>41</xdr:row>
      <xdr:rowOff>0</xdr:rowOff>
    </xdr:to>
    <xdr:sp macro="" textlink="">
      <xdr:nvSpPr>
        <xdr:cNvPr id="16" name="Line 49">
          <a:extLst>
            <a:ext uri="{FF2B5EF4-FFF2-40B4-BE49-F238E27FC236}">
              <a16:creationId xmlns:a16="http://schemas.microsoft.com/office/drawing/2014/main" id="{CED19D83-C884-40AE-AC97-3A3FF7091EFB}"/>
            </a:ext>
          </a:extLst>
        </xdr:cNvPr>
        <xdr:cNvSpPr>
          <a:spLocks noChangeShapeType="1"/>
        </xdr:cNvSpPr>
      </xdr:nvSpPr>
      <xdr:spPr bwMode="auto">
        <a:xfrm>
          <a:off x="20859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123825</xdr:colOff>
      <xdr:row>39</xdr:row>
      <xdr:rowOff>9525</xdr:rowOff>
    </xdr:from>
    <xdr:to>
      <xdr:col>7</xdr:col>
      <xdr:colOff>123825</xdr:colOff>
      <xdr:row>41</xdr:row>
      <xdr:rowOff>0</xdr:rowOff>
    </xdr:to>
    <xdr:sp macro="" textlink="">
      <xdr:nvSpPr>
        <xdr:cNvPr id="17" name="Line 50">
          <a:extLst>
            <a:ext uri="{FF2B5EF4-FFF2-40B4-BE49-F238E27FC236}">
              <a16:creationId xmlns:a16="http://schemas.microsoft.com/office/drawing/2014/main" id="{1ACCE59F-EBB9-433D-B5F8-822E0E885F56}"/>
            </a:ext>
          </a:extLst>
        </xdr:cNvPr>
        <xdr:cNvSpPr>
          <a:spLocks noChangeShapeType="1"/>
        </xdr:cNvSpPr>
      </xdr:nvSpPr>
      <xdr:spPr bwMode="auto">
        <a:xfrm flipH="1">
          <a:off x="233362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238125</xdr:colOff>
      <xdr:row>39</xdr:row>
      <xdr:rowOff>9525</xdr:rowOff>
    </xdr:from>
    <xdr:to>
      <xdr:col>7</xdr:col>
      <xdr:colOff>238125</xdr:colOff>
      <xdr:row>41</xdr:row>
      <xdr:rowOff>0</xdr:rowOff>
    </xdr:to>
    <xdr:sp macro="" textlink="">
      <xdr:nvSpPr>
        <xdr:cNvPr id="18" name="Line 52">
          <a:extLst>
            <a:ext uri="{FF2B5EF4-FFF2-40B4-BE49-F238E27FC236}">
              <a16:creationId xmlns:a16="http://schemas.microsoft.com/office/drawing/2014/main" id="{D8E898F6-146E-4F3A-8AD1-FC4A2DB1270A}"/>
            </a:ext>
          </a:extLst>
        </xdr:cNvPr>
        <xdr:cNvSpPr>
          <a:spLocks noChangeShapeType="1"/>
        </xdr:cNvSpPr>
      </xdr:nvSpPr>
      <xdr:spPr bwMode="auto">
        <a:xfrm>
          <a:off x="244792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114300</xdr:colOff>
      <xdr:row>39</xdr:row>
      <xdr:rowOff>9525</xdr:rowOff>
    </xdr:from>
    <xdr:to>
      <xdr:col>8</xdr:col>
      <xdr:colOff>114300</xdr:colOff>
      <xdr:row>41</xdr:row>
      <xdr:rowOff>0</xdr:rowOff>
    </xdr:to>
    <xdr:sp macro="" textlink="">
      <xdr:nvSpPr>
        <xdr:cNvPr id="19" name="Line 53">
          <a:extLst>
            <a:ext uri="{FF2B5EF4-FFF2-40B4-BE49-F238E27FC236}">
              <a16:creationId xmlns:a16="http://schemas.microsoft.com/office/drawing/2014/main" id="{B63C55FE-6A07-4EE1-AD80-BDE19575C515}"/>
            </a:ext>
          </a:extLst>
        </xdr:cNvPr>
        <xdr:cNvSpPr>
          <a:spLocks noChangeShapeType="1"/>
        </xdr:cNvSpPr>
      </xdr:nvSpPr>
      <xdr:spPr bwMode="auto">
        <a:xfrm>
          <a:off x="2686050"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238125</xdr:colOff>
      <xdr:row>39</xdr:row>
      <xdr:rowOff>9525</xdr:rowOff>
    </xdr:from>
    <xdr:to>
      <xdr:col>8</xdr:col>
      <xdr:colOff>238125</xdr:colOff>
      <xdr:row>41</xdr:row>
      <xdr:rowOff>0</xdr:rowOff>
    </xdr:to>
    <xdr:sp macro="" textlink="">
      <xdr:nvSpPr>
        <xdr:cNvPr id="20" name="Line 54">
          <a:extLst>
            <a:ext uri="{FF2B5EF4-FFF2-40B4-BE49-F238E27FC236}">
              <a16:creationId xmlns:a16="http://schemas.microsoft.com/office/drawing/2014/main" id="{87D88074-812E-4A8C-8779-88B0F0DF0635}"/>
            </a:ext>
          </a:extLst>
        </xdr:cNvPr>
        <xdr:cNvSpPr>
          <a:spLocks noChangeShapeType="1"/>
        </xdr:cNvSpPr>
      </xdr:nvSpPr>
      <xdr:spPr bwMode="auto">
        <a:xfrm flipH="1">
          <a:off x="28098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133350</xdr:colOff>
      <xdr:row>39</xdr:row>
      <xdr:rowOff>9525</xdr:rowOff>
    </xdr:from>
    <xdr:to>
      <xdr:col>10</xdr:col>
      <xdr:colOff>133350</xdr:colOff>
      <xdr:row>41</xdr:row>
      <xdr:rowOff>0</xdr:rowOff>
    </xdr:to>
    <xdr:sp macro="" textlink="">
      <xdr:nvSpPr>
        <xdr:cNvPr id="21" name="Line 109">
          <a:extLst>
            <a:ext uri="{FF2B5EF4-FFF2-40B4-BE49-F238E27FC236}">
              <a16:creationId xmlns:a16="http://schemas.microsoft.com/office/drawing/2014/main" id="{58FD5749-F515-4FF4-B650-50C74FFFFF87}"/>
            </a:ext>
          </a:extLst>
        </xdr:cNvPr>
        <xdr:cNvSpPr>
          <a:spLocks noChangeShapeType="1"/>
        </xdr:cNvSpPr>
      </xdr:nvSpPr>
      <xdr:spPr bwMode="auto">
        <a:xfrm>
          <a:off x="3429000"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257175</xdr:colOff>
      <xdr:row>39</xdr:row>
      <xdr:rowOff>0</xdr:rowOff>
    </xdr:from>
    <xdr:to>
      <xdr:col>10</xdr:col>
      <xdr:colOff>257175</xdr:colOff>
      <xdr:row>41</xdr:row>
      <xdr:rowOff>0</xdr:rowOff>
    </xdr:to>
    <xdr:sp macro="" textlink="">
      <xdr:nvSpPr>
        <xdr:cNvPr id="22" name="Line 110">
          <a:extLst>
            <a:ext uri="{FF2B5EF4-FFF2-40B4-BE49-F238E27FC236}">
              <a16:creationId xmlns:a16="http://schemas.microsoft.com/office/drawing/2014/main" id="{53D535B8-58BC-4894-8E2B-176592038C16}"/>
            </a:ext>
          </a:extLst>
        </xdr:cNvPr>
        <xdr:cNvSpPr>
          <a:spLocks noChangeShapeType="1"/>
        </xdr:cNvSpPr>
      </xdr:nvSpPr>
      <xdr:spPr bwMode="auto">
        <a:xfrm flipH="1">
          <a:off x="3552825" y="853440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39</xdr:row>
      <xdr:rowOff>9525</xdr:rowOff>
    </xdr:from>
    <xdr:to>
      <xdr:col>11</xdr:col>
      <xdr:colOff>133350</xdr:colOff>
      <xdr:row>40</xdr:row>
      <xdr:rowOff>152400</xdr:rowOff>
    </xdr:to>
    <xdr:sp macro="" textlink="">
      <xdr:nvSpPr>
        <xdr:cNvPr id="23" name="Line 111">
          <a:extLst>
            <a:ext uri="{FF2B5EF4-FFF2-40B4-BE49-F238E27FC236}">
              <a16:creationId xmlns:a16="http://schemas.microsoft.com/office/drawing/2014/main" id="{9EC27531-DE6D-4705-9D80-7AB4C1122DCE}"/>
            </a:ext>
          </a:extLst>
        </xdr:cNvPr>
        <xdr:cNvSpPr>
          <a:spLocks noChangeShapeType="1"/>
        </xdr:cNvSpPr>
      </xdr:nvSpPr>
      <xdr:spPr bwMode="auto">
        <a:xfrm flipH="1">
          <a:off x="3790950" y="8543925"/>
          <a:ext cx="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257175</xdr:colOff>
      <xdr:row>39</xdr:row>
      <xdr:rowOff>0</xdr:rowOff>
    </xdr:from>
    <xdr:to>
      <xdr:col>11</xdr:col>
      <xdr:colOff>257175</xdr:colOff>
      <xdr:row>40</xdr:row>
      <xdr:rowOff>152400</xdr:rowOff>
    </xdr:to>
    <xdr:sp macro="" textlink="">
      <xdr:nvSpPr>
        <xdr:cNvPr id="24" name="Line 112">
          <a:extLst>
            <a:ext uri="{FF2B5EF4-FFF2-40B4-BE49-F238E27FC236}">
              <a16:creationId xmlns:a16="http://schemas.microsoft.com/office/drawing/2014/main" id="{1E7BAA34-DB7D-403E-B523-68DDB025813F}"/>
            </a:ext>
          </a:extLst>
        </xdr:cNvPr>
        <xdr:cNvSpPr>
          <a:spLocks noChangeShapeType="1"/>
        </xdr:cNvSpPr>
      </xdr:nvSpPr>
      <xdr:spPr bwMode="auto">
        <a:xfrm>
          <a:off x="3914775" y="8534400"/>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123825</xdr:colOff>
      <xdr:row>39</xdr:row>
      <xdr:rowOff>9525</xdr:rowOff>
    </xdr:from>
    <xdr:to>
      <xdr:col>12</xdr:col>
      <xdr:colOff>123825</xdr:colOff>
      <xdr:row>41</xdr:row>
      <xdr:rowOff>0</xdr:rowOff>
    </xdr:to>
    <xdr:sp macro="" textlink="">
      <xdr:nvSpPr>
        <xdr:cNvPr id="25" name="Line 113">
          <a:extLst>
            <a:ext uri="{FF2B5EF4-FFF2-40B4-BE49-F238E27FC236}">
              <a16:creationId xmlns:a16="http://schemas.microsoft.com/office/drawing/2014/main" id="{AC9011B0-DA05-4096-96AB-114CD2772EFA}"/>
            </a:ext>
          </a:extLst>
        </xdr:cNvPr>
        <xdr:cNvSpPr>
          <a:spLocks noChangeShapeType="1"/>
        </xdr:cNvSpPr>
      </xdr:nvSpPr>
      <xdr:spPr bwMode="auto">
        <a:xfrm>
          <a:off x="41433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238125</xdr:colOff>
      <xdr:row>39</xdr:row>
      <xdr:rowOff>9525</xdr:rowOff>
    </xdr:from>
    <xdr:to>
      <xdr:col>12</xdr:col>
      <xdr:colOff>238125</xdr:colOff>
      <xdr:row>41</xdr:row>
      <xdr:rowOff>0</xdr:rowOff>
    </xdr:to>
    <xdr:sp macro="" textlink="">
      <xdr:nvSpPr>
        <xdr:cNvPr id="26" name="Line 114">
          <a:extLst>
            <a:ext uri="{FF2B5EF4-FFF2-40B4-BE49-F238E27FC236}">
              <a16:creationId xmlns:a16="http://schemas.microsoft.com/office/drawing/2014/main" id="{99F51E35-3CC9-4E13-8AAD-4B7255C7F9A7}"/>
            </a:ext>
          </a:extLst>
        </xdr:cNvPr>
        <xdr:cNvSpPr>
          <a:spLocks noChangeShapeType="1"/>
        </xdr:cNvSpPr>
      </xdr:nvSpPr>
      <xdr:spPr bwMode="auto">
        <a:xfrm>
          <a:off x="42576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123825</xdr:colOff>
      <xdr:row>39</xdr:row>
      <xdr:rowOff>9525</xdr:rowOff>
    </xdr:from>
    <xdr:to>
      <xdr:col>13</xdr:col>
      <xdr:colOff>123825</xdr:colOff>
      <xdr:row>41</xdr:row>
      <xdr:rowOff>0</xdr:rowOff>
    </xdr:to>
    <xdr:sp macro="" textlink="">
      <xdr:nvSpPr>
        <xdr:cNvPr id="27" name="Line 115">
          <a:extLst>
            <a:ext uri="{FF2B5EF4-FFF2-40B4-BE49-F238E27FC236}">
              <a16:creationId xmlns:a16="http://schemas.microsoft.com/office/drawing/2014/main" id="{715BE7D7-A999-4FDC-8BBC-A3ECD27DB3FF}"/>
            </a:ext>
          </a:extLst>
        </xdr:cNvPr>
        <xdr:cNvSpPr>
          <a:spLocks noChangeShapeType="1"/>
        </xdr:cNvSpPr>
      </xdr:nvSpPr>
      <xdr:spPr bwMode="auto">
        <a:xfrm flipH="1">
          <a:off x="450532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238125</xdr:colOff>
      <xdr:row>39</xdr:row>
      <xdr:rowOff>9525</xdr:rowOff>
    </xdr:from>
    <xdr:to>
      <xdr:col>13</xdr:col>
      <xdr:colOff>238125</xdr:colOff>
      <xdr:row>41</xdr:row>
      <xdr:rowOff>0</xdr:rowOff>
    </xdr:to>
    <xdr:sp macro="" textlink="">
      <xdr:nvSpPr>
        <xdr:cNvPr id="28" name="Line 116">
          <a:extLst>
            <a:ext uri="{FF2B5EF4-FFF2-40B4-BE49-F238E27FC236}">
              <a16:creationId xmlns:a16="http://schemas.microsoft.com/office/drawing/2014/main" id="{1E7AB80C-ECB6-444F-82AE-370CA6DED4E5}"/>
            </a:ext>
          </a:extLst>
        </xdr:cNvPr>
        <xdr:cNvSpPr>
          <a:spLocks noChangeShapeType="1"/>
        </xdr:cNvSpPr>
      </xdr:nvSpPr>
      <xdr:spPr bwMode="auto">
        <a:xfrm>
          <a:off x="461962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123825</xdr:colOff>
      <xdr:row>39</xdr:row>
      <xdr:rowOff>9525</xdr:rowOff>
    </xdr:from>
    <xdr:to>
      <xdr:col>14</xdr:col>
      <xdr:colOff>123825</xdr:colOff>
      <xdr:row>41</xdr:row>
      <xdr:rowOff>0</xdr:rowOff>
    </xdr:to>
    <xdr:sp macro="" textlink="">
      <xdr:nvSpPr>
        <xdr:cNvPr id="29" name="Line 117">
          <a:extLst>
            <a:ext uri="{FF2B5EF4-FFF2-40B4-BE49-F238E27FC236}">
              <a16:creationId xmlns:a16="http://schemas.microsoft.com/office/drawing/2014/main" id="{DA338721-23F5-481C-A6A5-D74413235416}"/>
            </a:ext>
          </a:extLst>
        </xdr:cNvPr>
        <xdr:cNvSpPr>
          <a:spLocks noChangeShapeType="1"/>
        </xdr:cNvSpPr>
      </xdr:nvSpPr>
      <xdr:spPr bwMode="auto">
        <a:xfrm>
          <a:off x="4867275"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247650</xdr:colOff>
      <xdr:row>39</xdr:row>
      <xdr:rowOff>9525</xdr:rowOff>
    </xdr:from>
    <xdr:to>
      <xdr:col>14</xdr:col>
      <xdr:colOff>247650</xdr:colOff>
      <xdr:row>41</xdr:row>
      <xdr:rowOff>0</xdr:rowOff>
    </xdr:to>
    <xdr:sp macro="" textlink="">
      <xdr:nvSpPr>
        <xdr:cNvPr id="30" name="Line 118">
          <a:extLst>
            <a:ext uri="{FF2B5EF4-FFF2-40B4-BE49-F238E27FC236}">
              <a16:creationId xmlns:a16="http://schemas.microsoft.com/office/drawing/2014/main" id="{A965EBC0-AB58-4E21-924C-898DA63CE910}"/>
            </a:ext>
          </a:extLst>
        </xdr:cNvPr>
        <xdr:cNvSpPr>
          <a:spLocks noChangeShapeType="1"/>
        </xdr:cNvSpPr>
      </xdr:nvSpPr>
      <xdr:spPr bwMode="auto">
        <a:xfrm flipH="1">
          <a:off x="4991100" y="8543925"/>
          <a:ext cx="0" cy="3143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19050">
          <a:solidFill>
            <a:srgbClr val="FF0000"/>
          </a:solidFill>
          <a:tailEnd type="triangle" w="lg" len="med"/>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00DE6-4760-495B-8122-3F5C8E467D74}">
  <sheetPr>
    <tabColor rgb="FF0070C0"/>
  </sheetPr>
  <dimension ref="A1:AC61"/>
  <sheetViews>
    <sheetView showGridLines="0" tabSelected="1" view="pageBreakPreview" zoomScaleNormal="100" zoomScaleSheetLayoutView="100" workbookViewId="0">
      <selection activeCell="B29" sqref="B29:E30"/>
    </sheetView>
  </sheetViews>
  <sheetFormatPr defaultRowHeight="12"/>
  <cols>
    <col min="1" max="1" width="1.7109375" style="1" customWidth="1"/>
    <col min="2" max="2" width="2.7109375" style="1" customWidth="1"/>
    <col min="3" max="3" width="12.140625" style="1" customWidth="1"/>
    <col min="4" max="4" width="8.7109375" style="1" customWidth="1"/>
    <col min="5" max="5" width="6.5703125" style="1" customWidth="1"/>
    <col min="6" max="6" width="5.7109375" style="1" customWidth="1"/>
    <col min="7" max="7" width="8.5703125" style="1" bestFit="1" customWidth="1"/>
    <col min="8" max="8" width="10.5703125" style="1" bestFit="1" customWidth="1"/>
    <col min="9" max="9" width="13.28515625" style="1" customWidth="1"/>
    <col min="10" max="18" width="7.7109375" style="1" customWidth="1"/>
    <col min="19" max="19" width="0.85546875" style="1" customWidth="1"/>
    <col min="20" max="20" width="3.28515625" style="1" customWidth="1"/>
    <col min="21" max="21" width="10.28515625" style="1" customWidth="1"/>
    <col min="22" max="22" width="19.42578125" style="1" bestFit="1" customWidth="1"/>
    <col min="23" max="23" width="14.85546875" style="1" customWidth="1"/>
    <col min="24" max="26" width="10.28515625" style="1" customWidth="1"/>
    <col min="27" max="27" width="32.7109375" style="1" customWidth="1"/>
    <col min="28" max="28" width="9.42578125" style="1" customWidth="1"/>
    <col min="29" max="29" width="14.42578125" style="1" customWidth="1"/>
    <col min="30" max="128" width="8.7109375" style="1" customWidth="1"/>
    <col min="129" max="16384" width="9.140625" style="1"/>
  </cols>
  <sheetData>
    <row r="1" spans="2:29" ht="27.95" customHeight="1" thickBot="1">
      <c r="B1" s="263" t="s">
        <v>10</v>
      </c>
      <c r="C1" s="263"/>
      <c r="D1" s="263"/>
      <c r="E1" s="263"/>
      <c r="F1" s="263"/>
      <c r="G1" s="263"/>
      <c r="H1" s="263"/>
      <c r="I1" s="263"/>
      <c r="J1" s="263"/>
      <c r="K1" s="263"/>
      <c r="L1" s="263"/>
      <c r="M1" s="263"/>
      <c r="N1" s="263"/>
      <c r="O1" s="263"/>
      <c r="P1" s="263"/>
      <c r="Q1" s="263"/>
      <c r="R1" s="263"/>
      <c r="S1" s="190"/>
      <c r="T1" s="40"/>
      <c r="U1" s="189" t="s">
        <v>127</v>
      </c>
      <c r="W1" s="50"/>
      <c r="X1" s="50"/>
      <c r="Y1" s="50"/>
      <c r="Z1" s="50"/>
      <c r="AA1" s="50"/>
    </row>
    <row r="2" spans="2:29" ht="20.100000000000001" customHeight="1">
      <c r="B2" s="2" t="s">
        <v>9</v>
      </c>
      <c r="C2" s="3"/>
      <c r="D2" s="2"/>
      <c r="M2" s="98" t="s">
        <v>44</v>
      </c>
      <c r="N2" s="293" t="str">
        <f>LEFT(ASC(PHONETIC(N3)),8)</f>
        <v/>
      </c>
      <c r="O2" s="293"/>
      <c r="P2" s="293"/>
      <c r="Q2" s="293"/>
      <c r="R2" s="294"/>
      <c r="S2" s="192"/>
      <c r="U2" s="97" t="s">
        <v>124</v>
      </c>
      <c r="V2" s="41"/>
      <c r="W2" s="28"/>
      <c r="X2" s="28"/>
      <c r="Y2" s="28"/>
      <c r="Z2" s="28"/>
      <c r="AA2" s="28"/>
    </row>
    <row r="3" spans="2:29" ht="20.100000000000001" customHeight="1" thickBot="1">
      <c r="B3" s="256"/>
      <c r="C3" s="256"/>
      <c r="D3" s="256"/>
      <c r="E3" s="48" t="s">
        <v>2</v>
      </c>
      <c r="F3" s="49"/>
      <c r="H3" s="4" t="s">
        <v>0</v>
      </c>
      <c r="M3" s="94" t="s">
        <v>19</v>
      </c>
      <c r="N3" s="259"/>
      <c r="O3" s="259"/>
      <c r="P3" s="259"/>
      <c r="Q3" s="259"/>
      <c r="R3" s="260"/>
      <c r="S3" s="192"/>
      <c r="U3" s="97" t="s">
        <v>122</v>
      </c>
      <c r="V3" s="41"/>
      <c r="W3" s="28"/>
      <c r="X3" s="28"/>
      <c r="Y3" s="28"/>
      <c r="Z3" s="28"/>
      <c r="AA3" s="28"/>
    </row>
    <row r="4" spans="2:29" ht="21" customHeight="1" thickTop="1">
      <c r="B4" s="5"/>
      <c r="C4" s="5"/>
      <c r="D4" s="5"/>
      <c r="E4" s="6"/>
      <c r="H4" s="250">
        <f>IF(N25=0,0,N25)</f>
        <v>0</v>
      </c>
      <c r="I4" s="251"/>
      <c r="J4" s="252"/>
      <c r="K4" s="7"/>
      <c r="M4" s="258" t="s">
        <v>20</v>
      </c>
      <c r="N4" s="261"/>
      <c r="O4" s="261"/>
      <c r="P4" s="261"/>
      <c r="Q4" s="261"/>
      <c r="R4" s="257" t="s">
        <v>21</v>
      </c>
      <c r="S4" s="195"/>
      <c r="U4" s="97" t="s">
        <v>121</v>
      </c>
      <c r="V4" s="41"/>
      <c r="W4" s="28"/>
      <c r="X4" s="28"/>
      <c r="Y4" s="28"/>
      <c r="Z4" s="28"/>
      <c r="AA4" s="28"/>
    </row>
    <row r="5" spans="2:29" ht="18.95" customHeight="1" thickBot="1">
      <c r="H5" s="253"/>
      <c r="I5" s="254"/>
      <c r="J5" s="255"/>
      <c r="K5" s="7"/>
      <c r="M5" s="258"/>
      <c r="N5" s="262"/>
      <c r="O5" s="262"/>
      <c r="P5" s="262"/>
      <c r="Q5" s="262"/>
      <c r="R5" s="257"/>
      <c r="S5" s="195"/>
      <c r="U5" s="156" t="s">
        <v>126</v>
      </c>
      <c r="V5" s="41"/>
      <c r="W5" s="28"/>
      <c r="X5" s="28"/>
      <c r="Y5" s="28"/>
      <c r="Z5" s="28"/>
      <c r="AA5" s="28"/>
    </row>
    <row r="6" spans="2:29" s="10" customFormat="1" ht="15" customHeight="1" thickTop="1" thickBot="1">
      <c r="B6" s="8"/>
      <c r="C6" s="9" t="s">
        <v>28</v>
      </c>
      <c r="D6" s="243">
        <v>45214</v>
      </c>
      <c r="E6" s="243"/>
      <c r="F6" s="243"/>
      <c r="H6" s="58"/>
      <c r="I6" s="11"/>
      <c r="M6" s="244" t="s">
        <v>16</v>
      </c>
      <c r="N6" s="245"/>
      <c r="O6" s="246"/>
      <c r="P6" s="246"/>
      <c r="Q6" s="246"/>
      <c r="R6" s="247"/>
      <c r="S6" s="192"/>
      <c r="T6" s="1"/>
      <c r="U6" s="97" t="s">
        <v>123</v>
      </c>
      <c r="V6" s="41"/>
    </row>
    <row r="7" spans="2:29" s="15" customFormat="1" ht="12.75" thickTop="1" thickBot="1">
      <c r="B7" s="63"/>
      <c r="C7" s="64"/>
      <c r="D7" s="65"/>
      <c r="E7" s="65"/>
      <c r="F7" s="65"/>
      <c r="H7" s="58" t="s">
        <v>1</v>
      </c>
      <c r="I7" s="60"/>
      <c r="J7" s="60"/>
      <c r="M7" s="56"/>
      <c r="N7" s="56"/>
      <c r="V7" s="62"/>
    </row>
    <row r="8" spans="2:29" ht="21" customHeight="1" thickTop="1" thickBot="1">
      <c r="B8" s="12"/>
      <c r="C8" s="12"/>
      <c r="D8" s="12"/>
      <c r="E8" s="10"/>
      <c r="G8" s="13"/>
      <c r="H8" s="250">
        <f>IF(N19=0,0,N19)</f>
        <v>0</v>
      </c>
      <c r="I8" s="251"/>
      <c r="J8" s="252"/>
      <c r="K8" s="14"/>
      <c r="M8" s="248" t="s">
        <v>33</v>
      </c>
      <c r="N8" s="249"/>
      <c r="O8" s="154"/>
      <c r="P8" s="155"/>
      <c r="Q8" s="155"/>
      <c r="R8" s="74"/>
      <c r="S8" s="193"/>
      <c r="T8" s="182" t="s">
        <v>125</v>
      </c>
      <c r="U8" s="183"/>
      <c r="V8" s="41"/>
    </row>
    <row r="9" spans="2:29" s="15" customFormat="1" ht="11.1" customHeight="1" thickBot="1">
      <c r="B9" s="18"/>
      <c r="G9" s="59"/>
      <c r="H9" s="253"/>
      <c r="I9" s="254"/>
      <c r="J9" s="255"/>
      <c r="K9" s="61"/>
      <c r="M9" s="201"/>
      <c r="N9" s="17"/>
      <c r="O9" s="16"/>
      <c r="P9" s="16"/>
      <c r="T9" s="157"/>
      <c r="U9" s="184"/>
      <c r="V9" s="62"/>
    </row>
    <row r="10" spans="2:29" s="15" customFormat="1" ht="20.100000000000001" customHeight="1" thickTop="1" thickBot="1">
      <c r="C10" s="8" t="s">
        <v>142</v>
      </c>
      <c r="D10" s="218"/>
      <c r="E10" s="202"/>
      <c r="H10" s="57"/>
      <c r="I10" s="57"/>
      <c r="J10" s="57"/>
      <c r="K10" s="7"/>
      <c r="M10" s="19"/>
      <c r="N10" s="19"/>
      <c r="O10" s="16"/>
      <c r="P10" s="16" t="s">
        <v>137</v>
      </c>
      <c r="Q10" s="73"/>
      <c r="R10" s="17" t="s">
        <v>15</v>
      </c>
      <c r="S10" s="158"/>
      <c r="T10" s="185"/>
      <c r="V10" s="41"/>
      <c r="AC10" s="18"/>
    </row>
    <row r="11" spans="2:29" ht="14.1" customHeight="1" thickTop="1" thickBot="1">
      <c r="B11" s="18"/>
      <c r="C11" s="18"/>
      <c r="D11" s="18"/>
      <c r="E11" s="15"/>
      <c r="H11" s="11"/>
      <c r="I11" s="11"/>
      <c r="J11" s="14"/>
      <c r="K11" s="14"/>
      <c r="M11" s="15"/>
      <c r="N11" s="15"/>
      <c r="O11" s="15"/>
      <c r="P11" s="203" t="s">
        <v>17</v>
      </c>
      <c r="Q11" s="19"/>
      <c r="R11" s="20"/>
      <c r="S11" s="20"/>
      <c r="T11" s="15"/>
      <c r="V11" s="41"/>
    </row>
    <row r="12" spans="2:29" s="10" customFormat="1" ht="15" customHeight="1">
      <c r="B12" s="313" t="s">
        <v>12</v>
      </c>
      <c r="C12" s="278" t="s">
        <v>11</v>
      </c>
      <c r="D12" s="279"/>
      <c r="E12" s="280"/>
      <c r="F12" s="284" t="s">
        <v>3</v>
      </c>
      <c r="G12" s="286" t="s">
        <v>13</v>
      </c>
      <c r="H12" s="287"/>
      <c r="I12" s="288"/>
      <c r="J12" s="289" t="s">
        <v>0</v>
      </c>
      <c r="K12" s="290"/>
      <c r="L12" s="290"/>
      <c r="M12" s="290"/>
      <c r="N12" s="290"/>
      <c r="O12" s="290"/>
      <c r="P12" s="290"/>
      <c r="Q12" s="290"/>
      <c r="R12" s="291"/>
      <c r="S12" s="194"/>
      <c r="V12" s="41"/>
      <c r="AC12" s="38"/>
    </row>
    <row r="13" spans="2:29" s="10" customFormat="1" ht="21">
      <c r="B13" s="314"/>
      <c r="C13" s="281"/>
      <c r="D13" s="282"/>
      <c r="E13" s="283"/>
      <c r="F13" s="285"/>
      <c r="G13" s="21" t="s">
        <v>6</v>
      </c>
      <c r="H13" s="22" t="s">
        <v>7</v>
      </c>
      <c r="I13" s="23" t="s">
        <v>8</v>
      </c>
      <c r="J13" s="24" t="s">
        <v>18</v>
      </c>
      <c r="K13" s="272" t="s">
        <v>14</v>
      </c>
      <c r="L13" s="292"/>
      <c r="M13" s="25" t="s">
        <v>18</v>
      </c>
      <c r="N13" s="272" t="s">
        <v>4</v>
      </c>
      <c r="O13" s="273"/>
      <c r="P13" s="25" t="s">
        <v>18</v>
      </c>
      <c r="Q13" s="272" t="s">
        <v>5</v>
      </c>
      <c r="R13" s="274"/>
      <c r="S13" s="38"/>
      <c r="V13" s="41"/>
      <c r="AC13" s="38"/>
    </row>
    <row r="14" spans="2:29" s="10" customFormat="1" ht="19.350000000000001" customHeight="1">
      <c r="B14" s="314"/>
      <c r="C14" s="92" t="s">
        <v>35</v>
      </c>
      <c r="D14" s="95"/>
      <c r="E14" s="96"/>
      <c r="F14" s="153"/>
      <c r="G14" s="176"/>
      <c r="H14" s="80"/>
      <c r="I14" s="71">
        <f>IF(ISBLANK($C$14),0,(SUM($I$15:$I$18)))</f>
        <v>0</v>
      </c>
      <c r="J14" s="93">
        <f>IF(C14="","",IF(K14=0,0,IF(AND($I$14=0,K14=0),0,IF(AND($I$14=0,K14&lt;0,K14+Q14=0),-100,IF(AND($I$14=0,K14&lt;0),ROUND(IFERROR(K14/$Q$14,0*-1)*100,1),IF(AND($I$14=0,K14&gt;0),ROUND(IFERROR(K14/$Q$14,0)*100,1),IF(AND($I$14&gt;0,K14&lt;0),ROUND(IFERROR(K14/$I$14,0*-1)*100,1),IF(AND($I$14&gt;0,K14&gt;0),ROUND(IFERROR(K14/$I$14,0)*100,1)))))))))</f>
        <v>0</v>
      </c>
      <c r="K14" s="275">
        <f>IF(ISBLANK($C$14),0,(SUM(K15:K18)))</f>
        <v>0</v>
      </c>
      <c r="L14" s="276">
        <f t="shared" ref="L14" si="0">IF(ISBLANK($C$14),"",(SUM(L15:L17)))</f>
        <v>0</v>
      </c>
      <c r="M14" s="72">
        <f>IF(C14="","",IF(N14=0,0,P14-J14))</f>
        <v>0</v>
      </c>
      <c r="N14" s="275">
        <f>IF(ISBLANK($C$14),0,(SUM(N15:N18)))</f>
        <v>0</v>
      </c>
      <c r="O14" s="276">
        <f t="shared" ref="O14" si="1">IF(ISBLANK($C$14),"",(SUM(O15:O17)))</f>
        <v>0</v>
      </c>
      <c r="P14" s="93">
        <f>IF(C14="","",IF(Q14=0,0,IF(AND($I$14=0,Q14=0),0,IF(AND($I$14=0,Q14&lt;0),-100,IF(AND($I$14=0,Q14&gt;0),100,IF(AND($I$14&gt;0,Q14&lt;0),ROUND(IFERROR(Q14/$I$14,0*-1)*100,1),IF(AND($I$14&gt;0,Q14&gt;0),ROUND(IFERROR(Q14/$I$14,0)*100,1))))))))</f>
        <v>0</v>
      </c>
      <c r="Q14" s="275">
        <f>IF(ISBLANK($C$14),0,(SUM(Q15:Q18)))</f>
        <v>0</v>
      </c>
      <c r="R14" s="277">
        <f t="shared" ref="R14" si="2">IF(ISBLANK($C$14),"",(SUM(R15:R17)))</f>
        <v>0</v>
      </c>
      <c r="S14" s="196"/>
      <c r="U14" s="183"/>
      <c r="V14" s="41"/>
      <c r="AC14" s="31"/>
    </row>
    <row r="15" spans="2:29" s="10" customFormat="1" ht="19.350000000000001" customHeight="1">
      <c r="B15" s="314"/>
      <c r="C15" s="52"/>
      <c r="D15" s="321" t="s">
        <v>27</v>
      </c>
      <c r="E15" s="322"/>
      <c r="F15" s="86" t="s">
        <v>133</v>
      </c>
      <c r="G15" s="177">
        <f>IF(F15="式",1,"")</f>
        <v>1</v>
      </c>
      <c r="H15" s="171"/>
      <c r="I15" s="99"/>
      <c r="J15" s="164"/>
      <c r="K15" s="328"/>
      <c r="L15" s="329"/>
      <c r="M15" s="164"/>
      <c r="N15" s="268"/>
      <c r="O15" s="269"/>
      <c r="P15" s="174" t="str">
        <f>IF(AND(J15="",M15=""),"",J15+M15)</f>
        <v/>
      </c>
      <c r="Q15" s="295" t="str">
        <f>IF(AND(K15="",N15=""),"",K15+N15)</f>
        <v/>
      </c>
      <c r="R15" s="296"/>
      <c r="S15" s="196"/>
      <c r="U15" s="181"/>
      <c r="AC15" s="31"/>
    </row>
    <row r="16" spans="2:29" s="10" customFormat="1" ht="19.350000000000001" customHeight="1">
      <c r="B16" s="314"/>
      <c r="C16" s="44"/>
      <c r="D16" s="264" t="s">
        <v>25</v>
      </c>
      <c r="E16" s="265"/>
      <c r="F16" s="88" t="str">
        <f t="shared" ref="F16:F18" si="3">IF(AND(I16=0,K16=0,N16=0),"","式")</f>
        <v/>
      </c>
      <c r="G16" s="178" t="str">
        <f t="shared" ref="G16:G17" si="4">IF(F16="式",1,"")</f>
        <v/>
      </c>
      <c r="H16" s="172"/>
      <c r="I16" s="100"/>
      <c r="J16" s="165"/>
      <c r="K16" s="266"/>
      <c r="L16" s="267"/>
      <c r="M16" s="165"/>
      <c r="N16" s="268"/>
      <c r="O16" s="269"/>
      <c r="P16" s="175" t="str">
        <f t="shared" ref="P16:P18" si="5">IF(AND(J16="",M16=""),"",J16+M16)</f>
        <v/>
      </c>
      <c r="Q16" s="270" t="str">
        <f t="shared" ref="Q16:Q18" si="6">IF(AND(K16="",N16=""),"",K16+N16)</f>
        <v/>
      </c>
      <c r="R16" s="271"/>
      <c r="S16" s="196"/>
      <c r="U16" s="97"/>
      <c r="AC16" s="31"/>
    </row>
    <row r="17" spans="1:29" s="10" customFormat="1" ht="19.350000000000001" customHeight="1">
      <c r="B17" s="314"/>
      <c r="C17" s="44"/>
      <c r="D17" s="264" t="s">
        <v>43</v>
      </c>
      <c r="E17" s="265"/>
      <c r="F17" s="88" t="str">
        <f t="shared" si="3"/>
        <v/>
      </c>
      <c r="G17" s="178" t="str">
        <f t="shared" si="4"/>
        <v/>
      </c>
      <c r="H17" s="82"/>
      <c r="I17" s="100"/>
      <c r="J17" s="165"/>
      <c r="K17" s="268"/>
      <c r="L17" s="269"/>
      <c r="M17" s="165"/>
      <c r="N17" s="268"/>
      <c r="O17" s="269"/>
      <c r="P17" s="175" t="str">
        <f t="shared" si="5"/>
        <v/>
      </c>
      <c r="Q17" s="270" t="str">
        <f t="shared" si="6"/>
        <v/>
      </c>
      <c r="R17" s="271"/>
      <c r="S17" s="196"/>
      <c r="U17" s="156"/>
      <c r="AC17" s="31"/>
    </row>
    <row r="18" spans="1:29" s="10" customFormat="1" ht="19.350000000000001" customHeight="1">
      <c r="B18" s="314"/>
      <c r="C18" s="53"/>
      <c r="D18" s="297" t="s">
        <v>29</v>
      </c>
      <c r="E18" s="298"/>
      <c r="F18" s="90" t="str">
        <f t="shared" si="3"/>
        <v/>
      </c>
      <c r="G18" s="179"/>
      <c r="H18" s="84"/>
      <c r="I18" s="91"/>
      <c r="J18" s="163"/>
      <c r="K18" s="307"/>
      <c r="L18" s="308"/>
      <c r="M18" s="163"/>
      <c r="N18" s="307"/>
      <c r="O18" s="308"/>
      <c r="P18" s="167" t="str">
        <f t="shared" si="5"/>
        <v/>
      </c>
      <c r="Q18" s="309" t="str">
        <f t="shared" si="6"/>
        <v/>
      </c>
      <c r="R18" s="310"/>
      <c r="S18" s="196"/>
      <c r="U18" s="51"/>
      <c r="AC18" s="31"/>
    </row>
    <row r="19" spans="1:29" s="10" customFormat="1" ht="19.350000000000001" customHeight="1">
      <c r="B19" s="314"/>
      <c r="C19" s="318" t="s">
        <v>40</v>
      </c>
      <c r="D19" s="319"/>
      <c r="E19" s="320"/>
      <c r="F19" s="85"/>
      <c r="G19" s="176"/>
      <c r="H19" s="81"/>
      <c r="I19" s="71">
        <f>SUM(I20:I24)</f>
        <v>0</v>
      </c>
      <c r="J19" s="162"/>
      <c r="K19" s="275">
        <f>SUM(K20:K24)</f>
        <v>0</v>
      </c>
      <c r="L19" s="276">
        <f>IF(ISBLANK($C$14),"",(SUM(L20:L23)))</f>
        <v>0</v>
      </c>
      <c r="M19" s="162"/>
      <c r="N19" s="275">
        <f>SUM(N20:N22)</f>
        <v>0</v>
      </c>
      <c r="O19" s="276">
        <f>IF(ISBLANK($C$14),"",(SUM(O20:O23)))</f>
        <v>0</v>
      </c>
      <c r="P19" s="166"/>
      <c r="Q19" s="275">
        <f>SUM(Q20:Q24)</f>
        <v>0</v>
      </c>
      <c r="R19" s="277">
        <f>IF(ISBLANK($C$14),"",(SUM(R20:R23)))</f>
        <v>0</v>
      </c>
      <c r="S19" s="196"/>
      <c r="U19" s="51"/>
      <c r="AC19" s="31"/>
    </row>
    <row r="20" spans="1:29" ht="19.350000000000001" customHeight="1">
      <c r="B20" s="314"/>
      <c r="C20" s="52"/>
      <c r="D20" s="77" t="s">
        <v>22</v>
      </c>
      <c r="E20" s="78"/>
      <c r="F20" s="86" t="str">
        <f>IF(AND(H20=0,I20="",J20="",P20=""),"","式")</f>
        <v/>
      </c>
      <c r="G20" s="177" t="str">
        <f>IF(F20="式",1,"")</f>
        <v/>
      </c>
      <c r="H20" s="82"/>
      <c r="I20" s="87" t="str">
        <f>IF(I15="","",ROUND(I15*0.1,0))</f>
        <v/>
      </c>
      <c r="J20" s="159"/>
      <c r="K20" s="303" t="str">
        <f t="shared" ref="K20:L20" si="7">IF(K15="","",ROUND(K15*0.1,0))</f>
        <v/>
      </c>
      <c r="L20" s="304" t="str">
        <f t="shared" si="7"/>
        <v/>
      </c>
      <c r="M20" s="159"/>
      <c r="N20" s="303" t="str">
        <f t="shared" ref="N20:O20" si="8">IF(N15="","",ROUND(N15*0.1,0))</f>
        <v/>
      </c>
      <c r="O20" s="304" t="str">
        <f t="shared" si="8"/>
        <v/>
      </c>
      <c r="P20" s="168" t="str">
        <f t="shared" ref="P20:P24" si="9">IF(AND(J20="",M20=""),"",J20+M20)</f>
        <v/>
      </c>
      <c r="Q20" s="305" t="str">
        <f>IF(K20="",N20,IF(N20="",K20,K20+N20))</f>
        <v/>
      </c>
      <c r="R20" s="306"/>
      <c r="S20" s="196"/>
      <c r="U20" s="156"/>
      <c r="AC20" s="31"/>
    </row>
    <row r="21" spans="1:29" ht="19.350000000000001" customHeight="1">
      <c r="B21" s="314"/>
      <c r="C21" s="44"/>
      <c r="D21" s="75" t="s">
        <v>23</v>
      </c>
      <c r="E21" s="76"/>
      <c r="F21" s="88" t="str">
        <f>IF(AND(H21=0,I21="",J21="",P21=""),"","式")</f>
        <v/>
      </c>
      <c r="G21" s="178" t="str">
        <f>IF(F21="式",1,"")</f>
        <v/>
      </c>
      <c r="H21" s="83"/>
      <c r="I21" s="89" t="str">
        <f>IF(I16="","",ROUND(I16*0.08,0))</f>
        <v/>
      </c>
      <c r="J21" s="159"/>
      <c r="K21" s="316" t="str">
        <f t="shared" ref="K21:L21" si="10">IF(K16="","",ROUND(K16*0.08,0))</f>
        <v/>
      </c>
      <c r="L21" s="317" t="str">
        <f t="shared" si="10"/>
        <v/>
      </c>
      <c r="M21" s="159"/>
      <c r="N21" s="316" t="str">
        <f t="shared" ref="N21:O21" si="11">IF(N16="","",ROUND(N16*0.08,0))</f>
        <v/>
      </c>
      <c r="O21" s="317" t="str">
        <f t="shared" si="11"/>
        <v/>
      </c>
      <c r="P21" s="168" t="str">
        <f t="shared" si="9"/>
        <v/>
      </c>
      <c r="Q21" s="270" t="str">
        <f t="shared" ref="Q21" si="12">IF(K21="",N21,IF(N21="",K21,K21+N21))</f>
        <v/>
      </c>
      <c r="R21" s="271"/>
      <c r="S21" s="196"/>
      <c r="U21" s="156"/>
      <c r="AC21" s="31"/>
    </row>
    <row r="22" spans="1:29" ht="19.350000000000001" customHeight="1">
      <c r="B22" s="314"/>
      <c r="C22" s="45"/>
      <c r="D22" s="297" t="s">
        <v>29</v>
      </c>
      <c r="E22" s="298"/>
      <c r="F22" s="90" t="str">
        <f>IF(AND(H22=0,I22="",J22="",P22=""),"","式")</f>
        <v/>
      </c>
      <c r="G22" s="179"/>
      <c r="H22" s="84"/>
      <c r="I22" s="219"/>
      <c r="J22" s="160"/>
      <c r="K22" s="335"/>
      <c r="L22" s="336"/>
      <c r="M22" s="160"/>
      <c r="N22" s="337"/>
      <c r="O22" s="338"/>
      <c r="P22" s="169" t="str">
        <f t="shared" si="9"/>
        <v/>
      </c>
      <c r="Q22" s="309" t="str">
        <f>IF(AND(K22="",N22=""),"",IF(K22="",N22,IF(N22="",K22,K22+N22)))</f>
        <v/>
      </c>
      <c r="R22" s="310"/>
      <c r="S22" s="196"/>
      <c r="U22" s="156"/>
      <c r="AC22" s="31"/>
    </row>
    <row r="23" spans="1:29" ht="19.350000000000001" customHeight="1">
      <c r="B23" s="314"/>
      <c r="C23" s="220"/>
      <c r="D23" s="221" t="s">
        <v>41</v>
      </c>
      <c r="E23" s="222"/>
      <c r="F23" s="223" t="str">
        <f>IF(M23="","","㍑")</f>
        <v/>
      </c>
      <c r="G23" s="224"/>
      <c r="H23" s="225"/>
      <c r="I23" s="226"/>
      <c r="J23" s="227"/>
      <c r="K23" s="331"/>
      <c r="L23" s="332"/>
      <c r="M23" s="227"/>
      <c r="N23" s="331"/>
      <c r="O23" s="332"/>
      <c r="P23" s="228" t="str">
        <f t="shared" si="9"/>
        <v/>
      </c>
      <c r="Q23" s="333" t="str">
        <f>IF(AND(K23="",N23=""),"",IF(K23="",N23,IF(N23="",K23,K23+N23)))</f>
        <v/>
      </c>
      <c r="R23" s="334"/>
      <c r="S23" s="196"/>
      <c r="U23" s="156"/>
      <c r="AC23" s="31"/>
    </row>
    <row r="24" spans="1:29" ht="19.350000000000001" customHeight="1">
      <c r="B24" s="314"/>
      <c r="C24" s="229"/>
      <c r="D24" s="311" t="s">
        <v>29</v>
      </c>
      <c r="E24" s="312"/>
      <c r="F24" s="230" t="str">
        <f>IF(AND(H24=0,I24="",J24="",P24=""),"","式")</f>
        <v/>
      </c>
      <c r="G24" s="231"/>
      <c r="H24" s="232"/>
      <c r="I24" s="233"/>
      <c r="J24" s="234"/>
      <c r="K24" s="299"/>
      <c r="L24" s="300"/>
      <c r="M24" s="234"/>
      <c r="N24" s="299"/>
      <c r="O24" s="300"/>
      <c r="P24" s="235" t="str">
        <f t="shared" si="9"/>
        <v/>
      </c>
      <c r="Q24" s="301" t="str">
        <f>IF(AND(K24="",N24=""),"",IF(K24="",N24,IF(N24="",K24,K24+N24)))</f>
        <v/>
      </c>
      <c r="R24" s="302"/>
      <c r="S24" s="196"/>
      <c r="U24" s="156"/>
      <c r="AC24" s="31"/>
    </row>
    <row r="25" spans="1:29" ht="19.350000000000001" customHeight="1" thickBot="1">
      <c r="B25" s="315"/>
      <c r="C25" s="323" t="s">
        <v>24</v>
      </c>
      <c r="D25" s="324"/>
      <c r="E25" s="325"/>
      <c r="F25" s="46"/>
      <c r="G25" s="180"/>
      <c r="H25" s="173"/>
      <c r="I25" s="47">
        <f>SUM(I14,I19)</f>
        <v>0</v>
      </c>
      <c r="J25" s="161"/>
      <c r="K25" s="326">
        <f>SUM(K14,K19)</f>
        <v>0</v>
      </c>
      <c r="L25" s="327">
        <f>IF(ISBLANK($C$14),"",SUM(L14,L19))</f>
        <v>0</v>
      </c>
      <c r="M25" s="161"/>
      <c r="N25" s="326">
        <f>SUM(N14,N19,N23,N24)</f>
        <v>0</v>
      </c>
      <c r="O25" s="327">
        <f>IF(ISBLANK($C$14),"",SUM(O14,O19))</f>
        <v>0</v>
      </c>
      <c r="P25" s="170"/>
      <c r="Q25" s="326">
        <f>SUM(Q14,Q19)</f>
        <v>0</v>
      </c>
      <c r="R25" s="330">
        <f>IF(ISBLANK($C$14),"",SUM(R14,R19))</f>
        <v>0</v>
      </c>
      <c r="S25" s="197"/>
      <c r="U25" s="4"/>
      <c r="AC25" s="31"/>
    </row>
    <row r="26" spans="1:29" ht="6.95" customHeight="1">
      <c r="B26" s="26"/>
      <c r="C26" s="27"/>
      <c r="D26" s="26"/>
      <c r="E26" s="28"/>
      <c r="F26" s="29"/>
      <c r="G26" s="30"/>
      <c r="H26" s="31"/>
      <c r="I26" s="31"/>
      <c r="J26" s="31"/>
      <c r="K26" s="31"/>
      <c r="L26" s="31"/>
      <c r="M26" s="31"/>
      <c r="N26" s="31"/>
      <c r="O26" s="31"/>
      <c r="P26" s="31"/>
      <c r="Q26" s="31"/>
      <c r="R26" s="31"/>
      <c r="S26" s="31"/>
      <c r="U26" s="4"/>
    </row>
    <row r="27" spans="1:29" ht="13.5" customHeight="1">
      <c r="B27" s="342" t="s">
        <v>139</v>
      </c>
      <c r="C27" s="344" t="s">
        <v>140</v>
      </c>
      <c r="D27" s="211"/>
      <c r="E27" s="212"/>
      <c r="F27" s="213"/>
      <c r="G27" s="214"/>
      <c r="H27" s="215"/>
      <c r="I27" s="346" t="s">
        <v>141</v>
      </c>
      <c r="J27" s="204"/>
      <c r="K27" s="31"/>
      <c r="L27" s="31"/>
      <c r="M27" s="31"/>
      <c r="N27" s="31"/>
      <c r="O27" s="31"/>
      <c r="P27" s="31"/>
      <c r="Q27" s="340" t="s">
        <v>135</v>
      </c>
      <c r="R27" s="341"/>
      <c r="S27" s="31"/>
      <c r="U27" s="4"/>
      <c r="AA27" s="50"/>
    </row>
    <row r="28" spans="1:29" ht="20.25" customHeight="1">
      <c r="B28" s="343"/>
      <c r="C28" s="345"/>
      <c r="D28" s="205"/>
      <c r="E28" s="206"/>
      <c r="F28" s="207"/>
      <c r="G28" s="208"/>
      <c r="H28" s="210"/>
      <c r="I28" s="347"/>
      <c r="J28" s="209"/>
      <c r="K28" s="31"/>
      <c r="L28" s="31"/>
      <c r="M28" s="31"/>
      <c r="N28" s="31"/>
      <c r="O28" s="31"/>
      <c r="P28" s="31"/>
      <c r="Q28" s="199" t="s">
        <v>136</v>
      </c>
      <c r="R28" s="200"/>
      <c r="S28" s="31"/>
      <c r="U28" s="4"/>
      <c r="AA28" s="28"/>
    </row>
    <row r="29" spans="1:29" ht="13.5">
      <c r="B29" s="26"/>
      <c r="C29" s="182"/>
      <c r="D29" s="26"/>
      <c r="E29" s="28"/>
      <c r="F29" s="29"/>
      <c r="G29" s="30"/>
      <c r="H29" s="31"/>
      <c r="I29" s="31"/>
      <c r="J29" s="31"/>
      <c r="K29" s="31"/>
      <c r="L29" s="31"/>
      <c r="M29" s="31"/>
      <c r="N29" s="31"/>
      <c r="O29" s="31"/>
      <c r="P29" s="31"/>
      <c r="Q29" s="31"/>
      <c r="R29" s="31"/>
      <c r="S29" s="31"/>
      <c r="U29" s="4"/>
      <c r="AA29" s="28"/>
    </row>
    <row r="30" spans="1:29" ht="14.25" thickBot="1">
      <c r="B30" s="26"/>
      <c r="C30" s="182" t="s">
        <v>138</v>
      </c>
      <c r="D30" s="26"/>
      <c r="E30" s="28"/>
      <c r="F30" s="29"/>
      <c r="G30" s="30"/>
      <c r="H30" s="31"/>
      <c r="I30" s="31"/>
      <c r="J30" s="31"/>
      <c r="K30" s="31"/>
      <c r="L30" s="31"/>
      <c r="M30" s="31"/>
      <c r="N30" s="31"/>
      <c r="O30" s="31"/>
      <c r="P30" s="31"/>
      <c r="Q30" s="31"/>
      <c r="R30" s="31"/>
      <c r="S30" s="31"/>
      <c r="W30" s="54"/>
      <c r="AA30" s="28"/>
    </row>
    <row r="31" spans="1:29" s="10" customFormat="1" ht="13.5">
      <c r="A31" s="1"/>
      <c r="B31" s="42"/>
      <c r="C31" s="186" t="s">
        <v>143</v>
      </c>
      <c r="D31" s="42"/>
      <c r="E31" s="12"/>
      <c r="F31" s="29"/>
      <c r="G31" s="30"/>
      <c r="H31" s="31"/>
      <c r="I31" s="31"/>
      <c r="J31" s="31"/>
      <c r="K31" s="31"/>
      <c r="L31" s="31"/>
      <c r="M31" s="31"/>
      <c r="N31" s="31"/>
      <c r="O31" s="31"/>
      <c r="P31" s="31"/>
      <c r="Q31" s="31"/>
      <c r="R31" s="31"/>
      <c r="S31" s="31"/>
      <c r="T31" s="34"/>
      <c r="U31" s="66" t="s">
        <v>159</v>
      </c>
      <c r="V31" s="15" t="s">
        <v>31</v>
      </c>
      <c r="W31" s="70" t="s">
        <v>30</v>
      </c>
      <c r="X31" s="50"/>
      <c r="Y31" s="79" t="s">
        <v>11</v>
      </c>
      <c r="Z31" s="79" t="s">
        <v>42</v>
      </c>
      <c r="AA31" s="28"/>
    </row>
    <row r="32" spans="1:29" ht="18" customHeight="1" thickBot="1">
      <c r="A32" s="10"/>
      <c r="B32" s="28"/>
      <c r="C32" s="188" t="s">
        <v>144</v>
      </c>
      <c r="D32" s="28"/>
      <c r="F32" s="29"/>
      <c r="G32" s="30"/>
      <c r="H32" s="31"/>
      <c r="I32" s="31"/>
      <c r="J32" s="31"/>
      <c r="K32" s="31"/>
      <c r="L32" s="31"/>
      <c r="M32" s="31"/>
      <c r="N32" s="31"/>
      <c r="O32" s="31"/>
      <c r="P32" s="31"/>
      <c r="Q32" s="31"/>
      <c r="R32" s="31"/>
      <c r="S32" s="31"/>
      <c r="T32" s="34"/>
      <c r="U32" s="67">
        <v>45214</v>
      </c>
      <c r="V32" s="15" t="s">
        <v>32</v>
      </c>
      <c r="W32" s="55" t="s">
        <v>146</v>
      </c>
      <c r="X32" s="28"/>
      <c r="Y32" s="79" t="s">
        <v>35</v>
      </c>
      <c r="Z32" s="79" t="s">
        <v>41</v>
      </c>
    </row>
    <row r="33" spans="1:26" ht="18" customHeight="1">
      <c r="C33" s="182" t="s">
        <v>145</v>
      </c>
      <c r="T33" s="10"/>
      <c r="U33" s="68">
        <f>EDATE(U32,1)</f>
        <v>45245</v>
      </c>
      <c r="W33" s="55" t="s">
        <v>147</v>
      </c>
      <c r="X33" s="28"/>
      <c r="Y33" s="79" t="s">
        <v>36</v>
      </c>
      <c r="Z33" s="79" t="s">
        <v>26</v>
      </c>
    </row>
    <row r="34" spans="1:26" ht="18" customHeight="1">
      <c r="B34" s="33"/>
      <c r="C34" s="32"/>
      <c r="D34" s="33"/>
      <c r="E34" s="33"/>
      <c r="F34" s="34"/>
      <c r="G34" s="34"/>
      <c r="H34" s="34"/>
      <c r="I34" s="34"/>
      <c r="J34" s="34"/>
      <c r="K34" s="34"/>
      <c r="L34" s="34"/>
      <c r="M34" s="34"/>
      <c r="N34" s="34"/>
      <c r="O34" s="34"/>
      <c r="P34" s="34"/>
      <c r="Q34" s="34"/>
      <c r="R34" s="34"/>
      <c r="S34" s="34"/>
      <c r="T34" s="10"/>
      <c r="U34" s="69">
        <f t="shared" ref="U34:U42" si="13">EDATE(U33,1)</f>
        <v>45275</v>
      </c>
      <c r="W34" s="55" t="s">
        <v>151</v>
      </c>
      <c r="X34" s="28"/>
      <c r="Y34" s="79" t="s">
        <v>37</v>
      </c>
      <c r="Z34" s="79"/>
    </row>
    <row r="35" spans="1:26" ht="18" customHeight="1">
      <c r="B35" s="42"/>
      <c r="C35" s="182" t="s">
        <v>129</v>
      </c>
      <c r="D35" s="42"/>
      <c r="E35" s="34"/>
      <c r="F35" s="35"/>
      <c r="G35" s="34"/>
      <c r="H35" s="34"/>
      <c r="I35" s="34"/>
      <c r="J35" s="34"/>
      <c r="K35" s="34"/>
      <c r="L35" s="34"/>
      <c r="M35" s="36"/>
      <c r="N35" s="36"/>
      <c r="O35" s="36"/>
      <c r="P35" s="36"/>
      <c r="Q35" s="36"/>
      <c r="R35" s="12"/>
      <c r="S35" s="12"/>
      <c r="T35" s="10"/>
      <c r="U35" s="69">
        <f t="shared" si="13"/>
        <v>45306</v>
      </c>
      <c r="V35" s="10"/>
      <c r="W35" s="55" t="s">
        <v>148</v>
      </c>
      <c r="X35" s="28"/>
      <c r="Y35" s="79" t="s">
        <v>39</v>
      </c>
    </row>
    <row r="36" spans="1:26" ht="18" customHeight="1">
      <c r="B36" s="15"/>
      <c r="C36" s="15" t="s">
        <v>130</v>
      </c>
      <c r="D36" s="15"/>
      <c r="E36" s="15"/>
      <c r="F36" s="15"/>
      <c r="G36" s="15"/>
      <c r="H36" s="15"/>
      <c r="I36" s="15"/>
      <c r="J36" s="15"/>
      <c r="K36" s="15"/>
      <c r="L36" s="37"/>
      <c r="M36" s="37"/>
      <c r="N36" s="37"/>
      <c r="O36" s="37"/>
      <c r="T36" s="10"/>
      <c r="U36" s="69">
        <f t="shared" si="13"/>
        <v>45337</v>
      </c>
      <c r="W36" s="55" t="s">
        <v>149</v>
      </c>
      <c r="Y36" s="79"/>
      <c r="Z36" s="10"/>
    </row>
    <row r="37" spans="1:26" ht="18" customHeight="1">
      <c r="B37" s="15"/>
      <c r="C37" s="187" t="s">
        <v>128</v>
      </c>
      <c r="D37" s="15"/>
      <c r="E37" s="15"/>
      <c r="F37" s="15"/>
      <c r="G37" s="15"/>
      <c r="H37" s="15"/>
      <c r="I37" s="15"/>
      <c r="J37" s="15"/>
      <c r="K37" s="15"/>
      <c r="L37" s="37"/>
      <c r="M37" s="37"/>
      <c r="N37" s="37"/>
      <c r="O37" s="37"/>
      <c r="T37" s="10"/>
      <c r="U37" s="69">
        <f t="shared" si="13"/>
        <v>45366</v>
      </c>
      <c r="W37" s="55" t="s">
        <v>150</v>
      </c>
      <c r="Y37" s="79"/>
    </row>
    <row r="38" spans="1:26" ht="18" customHeight="1">
      <c r="B38" s="15"/>
      <c r="C38" s="15"/>
      <c r="D38" s="15"/>
      <c r="E38" s="15"/>
      <c r="F38" s="15"/>
      <c r="G38" s="15"/>
      <c r="H38" s="15"/>
      <c r="I38" s="15"/>
      <c r="J38" s="15"/>
      <c r="K38" s="15"/>
      <c r="L38" s="37"/>
      <c r="M38" s="37"/>
      <c r="N38" s="37"/>
      <c r="O38" s="37"/>
      <c r="T38" s="10"/>
      <c r="U38" s="69">
        <f t="shared" si="13"/>
        <v>45397</v>
      </c>
      <c r="V38" s="1" t="s">
        <v>34</v>
      </c>
      <c r="W38" s="55" t="s">
        <v>152</v>
      </c>
      <c r="Y38" s="79"/>
    </row>
    <row r="39" spans="1:26" ht="18" customHeight="1">
      <c r="B39" s="15"/>
      <c r="C39" s="15"/>
      <c r="D39" s="15"/>
      <c r="E39" s="15"/>
      <c r="F39" s="15"/>
      <c r="G39" s="15"/>
      <c r="H39" s="15"/>
      <c r="I39" s="15"/>
      <c r="J39" s="15"/>
      <c r="K39" s="15"/>
      <c r="L39" s="37"/>
      <c r="M39" s="37"/>
      <c r="N39" s="37"/>
      <c r="O39" s="37"/>
      <c r="U39" s="69">
        <f t="shared" si="13"/>
        <v>45427</v>
      </c>
      <c r="W39" s="55" t="s">
        <v>153</v>
      </c>
      <c r="Y39" s="79"/>
    </row>
    <row r="40" spans="1:26" ht="18" customHeight="1">
      <c r="B40" s="15"/>
      <c r="C40" s="26"/>
      <c r="D40" s="15"/>
      <c r="E40" s="15"/>
      <c r="F40" s="15"/>
      <c r="G40" s="15"/>
      <c r="H40" s="15"/>
      <c r="I40" s="15"/>
      <c r="J40" s="15"/>
      <c r="K40" s="15"/>
      <c r="L40" s="37"/>
      <c r="M40" s="37"/>
      <c r="N40" s="37"/>
      <c r="O40" s="37"/>
      <c r="T40" s="10"/>
      <c r="U40" s="69">
        <f t="shared" si="13"/>
        <v>45458</v>
      </c>
      <c r="W40" s="55" t="s">
        <v>154</v>
      </c>
      <c r="Y40" s="79" t="s">
        <v>38</v>
      </c>
    </row>
    <row r="41" spans="1:26" s="10" customFormat="1" ht="18" customHeight="1">
      <c r="A41" s="1"/>
      <c r="B41" s="15"/>
      <c r="C41" s="26"/>
      <c r="D41" s="15"/>
      <c r="E41" s="15"/>
      <c r="F41" s="15"/>
      <c r="G41" s="15"/>
      <c r="H41" s="15"/>
      <c r="I41" s="15"/>
      <c r="J41" s="15"/>
      <c r="K41" s="15"/>
      <c r="L41" s="37"/>
      <c r="M41" s="37"/>
      <c r="N41" s="37"/>
      <c r="O41" s="37"/>
      <c r="P41" s="1"/>
      <c r="Q41" s="1"/>
      <c r="R41" s="1"/>
      <c r="S41" s="1"/>
      <c r="T41" s="39"/>
      <c r="U41" s="69">
        <f t="shared" si="13"/>
        <v>45488</v>
      </c>
      <c r="V41" s="1"/>
      <c r="W41" s="55" t="s">
        <v>155</v>
      </c>
      <c r="X41" s="1"/>
      <c r="Y41" s="198"/>
      <c r="Z41" s="1"/>
    </row>
    <row r="42" spans="1:26" ht="18" customHeight="1">
      <c r="A42" s="10"/>
      <c r="B42" s="15"/>
      <c r="C42" s="15"/>
      <c r="D42" s="15"/>
      <c r="E42" s="15"/>
      <c r="F42" s="15"/>
      <c r="G42" s="15"/>
      <c r="H42" s="15"/>
      <c r="I42" s="38"/>
      <c r="J42" s="38"/>
      <c r="K42" s="38"/>
      <c r="L42" s="37"/>
      <c r="M42" s="37"/>
      <c r="N42" s="37"/>
      <c r="O42" s="37"/>
      <c r="U42" s="69">
        <f t="shared" si="13"/>
        <v>45519</v>
      </c>
      <c r="W42" s="55" t="s">
        <v>156</v>
      </c>
    </row>
    <row r="43" spans="1:26" ht="15.95" customHeight="1">
      <c r="B43" s="15"/>
      <c r="C43" s="15"/>
      <c r="D43" s="15"/>
      <c r="E43" s="15"/>
      <c r="F43" s="15"/>
      <c r="G43" s="15"/>
      <c r="H43" s="15"/>
      <c r="I43" s="15"/>
      <c r="J43" s="339"/>
      <c r="K43" s="339"/>
      <c r="L43" s="37"/>
      <c r="M43" s="37"/>
      <c r="N43" s="37"/>
      <c r="O43" s="37"/>
      <c r="U43" s="69">
        <f>EDATE(U42,1)+5</f>
        <v>45555</v>
      </c>
      <c r="W43" s="55" t="s">
        <v>157</v>
      </c>
    </row>
    <row r="44" spans="1:26" ht="15.95" customHeight="1">
      <c r="B44" s="26"/>
      <c r="C44" s="15"/>
      <c r="D44" s="26"/>
      <c r="E44" s="12"/>
      <c r="F44" s="12"/>
      <c r="G44" s="12"/>
      <c r="H44" s="12"/>
      <c r="I44" s="12"/>
      <c r="J44" s="216"/>
      <c r="K44" s="217"/>
      <c r="L44" s="36"/>
      <c r="M44" s="36"/>
      <c r="N44" s="36"/>
      <c r="O44" s="36"/>
      <c r="P44" s="10"/>
      <c r="Q44" s="10"/>
      <c r="R44" s="39"/>
      <c r="S44" s="39"/>
      <c r="U44" s="10"/>
      <c r="W44" s="55" t="s">
        <v>158</v>
      </c>
    </row>
    <row r="45" spans="1:26" ht="15.95" customHeight="1">
      <c r="B45" s="26"/>
      <c r="C45" s="26"/>
      <c r="D45" s="26"/>
      <c r="E45" s="15"/>
      <c r="F45" s="15"/>
      <c r="G45" s="15"/>
      <c r="H45" s="15"/>
      <c r="I45" s="15"/>
      <c r="J45" s="15"/>
      <c r="K45" s="15"/>
      <c r="L45" s="37"/>
      <c r="M45" s="37"/>
      <c r="N45" s="37"/>
      <c r="O45" s="37"/>
      <c r="U45" s="43"/>
      <c r="V45" s="10"/>
      <c r="W45" s="55"/>
      <c r="X45" s="10"/>
      <c r="Z45" s="10"/>
    </row>
    <row r="46" spans="1:26" ht="15.95" customHeight="1">
      <c r="B46" s="15"/>
      <c r="C46" s="15"/>
      <c r="D46" s="15"/>
      <c r="E46" s="15"/>
      <c r="F46" s="15"/>
      <c r="G46" s="15"/>
      <c r="H46" s="15"/>
      <c r="I46" s="15"/>
      <c r="J46" s="15"/>
      <c r="K46" s="15"/>
      <c r="L46" s="15"/>
      <c r="M46" s="15"/>
      <c r="N46" s="15"/>
      <c r="O46" s="15"/>
      <c r="W46" s="55"/>
    </row>
    <row r="47" spans="1:26" ht="20.100000000000001" customHeight="1">
      <c r="B47" s="15"/>
      <c r="C47" s="15"/>
      <c r="D47" s="15"/>
      <c r="E47" s="15"/>
      <c r="F47" s="15"/>
      <c r="G47" s="15"/>
      <c r="H47" s="15"/>
      <c r="I47" s="15"/>
      <c r="J47" s="15"/>
      <c r="K47" s="15"/>
      <c r="L47" s="15"/>
      <c r="M47" s="15"/>
      <c r="N47" s="15"/>
      <c r="O47" s="15"/>
      <c r="W47" s="55"/>
    </row>
    <row r="48" spans="1:26" ht="20.100000000000001" customHeight="1">
      <c r="B48" s="15"/>
      <c r="C48" s="15"/>
      <c r="D48" s="15"/>
      <c r="E48" s="15"/>
      <c r="F48" s="15"/>
      <c r="G48" s="15"/>
      <c r="H48" s="15"/>
      <c r="I48" s="15"/>
      <c r="J48" s="15"/>
      <c r="K48" s="15"/>
      <c r="L48" s="15"/>
      <c r="M48" s="15"/>
      <c r="N48" s="15"/>
      <c r="O48" s="15"/>
      <c r="W48" s="55" t="s">
        <v>134</v>
      </c>
    </row>
    <row r="49" spans="2:25" ht="20.100000000000001" customHeight="1">
      <c r="Y49" s="10"/>
    </row>
    <row r="50" spans="2:25" ht="20.100000000000001" customHeight="1">
      <c r="B50" s="15"/>
      <c r="C50" s="15"/>
      <c r="D50" s="15"/>
      <c r="E50" s="15"/>
      <c r="F50" s="15"/>
      <c r="G50" s="15"/>
      <c r="H50" s="15"/>
      <c r="I50" s="15"/>
      <c r="J50" s="15"/>
      <c r="K50" s="15"/>
      <c r="L50" s="15"/>
      <c r="M50" s="15"/>
      <c r="N50" s="15"/>
      <c r="O50" s="15"/>
    </row>
    <row r="51" spans="2:25" ht="20.100000000000001" customHeight="1">
      <c r="C51" s="15"/>
    </row>
    <row r="52" spans="2:25" ht="20.100000000000001" customHeight="1"/>
    <row r="53" spans="2:25" ht="20.100000000000001" customHeight="1">
      <c r="C53" s="15"/>
    </row>
    <row r="54" spans="2:25" ht="20.100000000000001" customHeight="1"/>
    <row r="55" spans="2:25" ht="20.100000000000001" customHeight="1"/>
    <row r="56" spans="2:25" ht="20.100000000000001" customHeight="1"/>
    <row r="57" spans="2:25" ht="20.100000000000001" customHeight="1"/>
    <row r="58" spans="2:25" ht="20.100000000000001" customHeight="1"/>
    <row r="59" spans="2:25" ht="20.100000000000001" customHeight="1"/>
    <row r="60" spans="2:25" ht="20.100000000000001" customHeight="1"/>
    <row r="61" spans="2:25" ht="20.100000000000001" customHeight="1"/>
  </sheetData>
  <mergeCells count="71">
    <mergeCell ref="J43:K43"/>
    <mergeCell ref="Q27:R27"/>
    <mergeCell ref="B27:B28"/>
    <mergeCell ref="C27:C28"/>
    <mergeCell ref="I27:I28"/>
    <mergeCell ref="Q25:R25"/>
    <mergeCell ref="Q21:R21"/>
    <mergeCell ref="K23:L23"/>
    <mergeCell ref="N23:O23"/>
    <mergeCell ref="Q23:R23"/>
    <mergeCell ref="K22:L22"/>
    <mergeCell ref="N22:O22"/>
    <mergeCell ref="Q22:R22"/>
    <mergeCell ref="B12:B25"/>
    <mergeCell ref="K21:L21"/>
    <mergeCell ref="N21:O21"/>
    <mergeCell ref="C19:E19"/>
    <mergeCell ref="K19:L19"/>
    <mergeCell ref="N19:O19"/>
    <mergeCell ref="D17:E17"/>
    <mergeCell ref="K17:L17"/>
    <mergeCell ref="N17:O17"/>
    <mergeCell ref="D15:E15"/>
    <mergeCell ref="C25:E25"/>
    <mergeCell ref="K25:L25"/>
    <mergeCell ref="N25:O25"/>
    <mergeCell ref="K15:L15"/>
    <mergeCell ref="N15:O15"/>
    <mergeCell ref="D22:E22"/>
    <mergeCell ref="Q15:R15"/>
    <mergeCell ref="D18:E18"/>
    <mergeCell ref="K24:L24"/>
    <mergeCell ref="N24:O24"/>
    <mergeCell ref="Q24:R24"/>
    <mergeCell ref="Q19:R19"/>
    <mergeCell ref="K20:L20"/>
    <mergeCell ref="N20:O20"/>
    <mergeCell ref="Q20:R20"/>
    <mergeCell ref="Q17:R17"/>
    <mergeCell ref="K18:L18"/>
    <mergeCell ref="N18:O18"/>
    <mergeCell ref="Q18:R18"/>
    <mergeCell ref="D24:E24"/>
    <mergeCell ref="B1:R1"/>
    <mergeCell ref="D16:E16"/>
    <mergeCell ref="K16:L16"/>
    <mergeCell ref="N16:O16"/>
    <mergeCell ref="Q16:R16"/>
    <mergeCell ref="N13:O13"/>
    <mergeCell ref="Q13:R13"/>
    <mergeCell ref="K14:L14"/>
    <mergeCell ref="N14:O14"/>
    <mergeCell ref="Q14:R14"/>
    <mergeCell ref="C12:E13"/>
    <mergeCell ref="F12:F13"/>
    <mergeCell ref="G12:I12"/>
    <mergeCell ref="J12:R12"/>
    <mergeCell ref="K13:L13"/>
    <mergeCell ref="N2:R2"/>
    <mergeCell ref="B3:D3"/>
    <mergeCell ref="H4:J5"/>
    <mergeCell ref="R4:R5"/>
    <mergeCell ref="M4:M5"/>
    <mergeCell ref="N3:R3"/>
    <mergeCell ref="N4:Q4"/>
    <mergeCell ref="N5:Q5"/>
    <mergeCell ref="D6:F6"/>
    <mergeCell ref="M6:N6"/>
    <mergeCell ref="O6:R6"/>
    <mergeCell ref="M8:N8"/>
    <mergeCell ref="H8:J9"/>
  </mergeCells>
  <phoneticPr fontId="2"/>
  <conditionalFormatting sqref="G14:G25">
    <cfRule type="expression" dxfId="9" priority="1">
      <formula>MOD($G14,1)=0</formula>
    </cfRule>
  </conditionalFormatting>
  <conditionalFormatting sqref="H14:H24">
    <cfRule type="expression" dxfId="8" priority="5">
      <formula>MOD($H14,1)=0</formula>
    </cfRule>
  </conditionalFormatting>
  <conditionalFormatting sqref="J15:J25">
    <cfRule type="expression" dxfId="7" priority="4">
      <formula>MOD($J15,1)=0</formula>
    </cfRule>
  </conditionalFormatting>
  <conditionalFormatting sqref="M15:M25">
    <cfRule type="expression" dxfId="6" priority="3">
      <formula>MOD($M15,1)=0</formula>
    </cfRule>
  </conditionalFormatting>
  <conditionalFormatting sqref="P15:P25">
    <cfRule type="expression" dxfId="5" priority="2">
      <formula>MOD($P15,1)=0</formula>
    </cfRule>
  </conditionalFormatting>
  <dataValidations count="4">
    <dataValidation type="list" allowBlank="1" showInputMessage="1" sqref="F15:F18 F20:F24" xr:uid="{04020953-B4CA-45DA-9DDF-557A460B1205}">
      <formula1>"人,㍑,ｍ,m3,m2,日,式,台/日,半日,ｋｇ,ｔ,ｈ,袋,個,箇所,枚,台,本,ｾｯﾄ,回,枚,月,組,基,巻,時間,段,箱,丁,空m3,掛m2,cm,mm"</formula1>
    </dataValidation>
    <dataValidation type="list" allowBlank="1" showInputMessage="1" showErrorMessage="1" prompt="・請求月を_x000a_ ﾄﾞﾛｯﾌﾟﾀﾞｳﾝで_x000a_ 選択して下さい" sqref="D6:F6" xr:uid="{7716D7AE-62CA-4A67-B1DA-5C3918ED5175}">
      <formula1>$U$32:$U$43</formula1>
    </dataValidation>
    <dataValidation type="list" allowBlank="1" showInputMessage="1" prompt="・請求項目を_x000a_ﾄﾞﾛｯﾌﾟﾀﾞｳﾝで_x000a_ 選択して下さい" sqref="C14" xr:uid="{3054CE34-4FFB-44B6-8458-1F046BAF2DA4}">
      <formula1>$Y$32:$Y$40</formula1>
    </dataValidation>
    <dataValidation type="list" allowBlank="1" showInputMessage="1" showErrorMessage="1" sqref="B3:D3" xr:uid="{A1F794FF-95B9-476B-87FA-A876F741A305}">
      <formula1>$W$31:$W$48</formula1>
    </dataValidation>
  </dataValidations>
  <printOptions horizontalCentered="1"/>
  <pageMargins left="0.6692913385826772" right="0.19685039370078741" top="0.78740157480314965" bottom="0" header="0" footer="0.31496062992125984"/>
  <pageSetup paperSize="9" orientation="landscape" blackAndWhite="1" r:id="rId1"/>
  <headerFooter>
    <oddHeader xml:space="preserve">&amp;R&amp;"ＭＳ Ｐゴシック,標準"&amp;8制定日：2023年01月10日
改訂日：2023年10月01日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D4DC0-A6F4-4ED8-8CC8-EAC51CA9C0AF}">
  <sheetPr>
    <tabColor rgb="FFFF0000"/>
  </sheetPr>
  <dimension ref="A1:AC61"/>
  <sheetViews>
    <sheetView showGridLines="0" view="pageBreakPreview" zoomScaleNormal="100" zoomScaleSheetLayoutView="100" workbookViewId="0">
      <selection activeCell="E8" sqref="E8"/>
    </sheetView>
  </sheetViews>
  <sheetFormatPr defaultRowHeight="12"/>
  <cols>
    <col min="1" max="1" width="1.7109375" style="1" customWidth="1"/>
    <col min="2" max="2" width="2.7109375" style="1" customWidth="1"/>
    <col min="3" max="3" width="12.140625" style="1" customWidth="1"/>
    <col min="4" max="4" width="8.7109375" style="1" customWidth="1"/>
    <col min="5" max="5" width="6.5703125" style="1" customWidth="1"/>
    <col min="6" max="6" width="5.7109375" style="1" customWidth="1"/>
    <col min="7" max="7" width="8.5703125" style="1" bestFit="1" customWidth="1"/>
    <col min="8" max="8" width="10.5703125" style="1" bestFit="1" customWidth="1"/>
    <col min="9" max="9" width="13.28515625" style="1" customWidth="1"/>
    <col min="10" max="18" width="7.7109375" style="1" customWidth="1"/>
    <col min="19" max="19" width="0.85546875" style="1" customWidth="1"/>
    <col min="20" max="20" width="3.28515625" style="1" customWidth="1"/>
    <col min="21" max="21" width="10.28515625" style="1" customWidth="1"/>
    <col min="22" max="22" width="19.42578125" style="1" bestFit="1" customWidth="1"/>
    <col min="23" max="23" width="14.85546875" style="1" customWidth="1"/>
    <col min="24" max="26" width="10.28515625" style="1" customWidth="1"/>
    <col min="27" max="27" width="32.7109375" style="1" customWidth="1"/>
    <col min="28" max="28" width="9.42578125" style="1" customWidth="1"/>
    <col min="29" max="29" width="14.42578125" style="1" customWidth="1"/>
    <col min="30" max="128" width="8.7109375" style="1" customWidth="1"/>
    <col min="129" max="16384" width="9.140625" style="1"/>
  </cols>
  <sheetData>
    <row r="1" spans="2:29" ht="27.95" customHeight="1" thickBot="1">
      <c r="B1" s="263" t="s">
        <v>10</v>
      </c>
      <c r="C1" s="263"/>
      <c r="D1" s="263"/>
      <c r="E1" s="263"/>
      <c r="F1" s="263"/>
      <c r="G1" s="263"/>
      <c r="H1" s="263"/>
      <c r="I1" s="263"/>
      <c r="J1" s="263"/>
      <c r="K1" s="263"/>
      <c r="L1" s="263"/>
      <c r="M1" s="263"/>
      <c r="N1" s="263"/>
      <c r="O1" s="263"/>
      <c r="P1" s="263"/>
      <c r="Q1" s="263"/>
      <c r="R1" s="263"/>
      <c r="S1" s="190"/>
      <c r="T1" s="40"/>
      <c r="U1" s="189" t="s">
        <v>127</v>
      </c>
      <c r="W1" s="50"/>
      <c r="X1" s="50"/>
      <c r="Y1" s="50"/>
      <c r="Z1" s="50"/>
      <c r="AA1" s="50"/>
    </row>
    <row r="2" spans="2:29" ht="20.100000000000001" customHeight="1">
      <c r="B2" s="2" t="s">
        <v>9</v>
      </c>
      <c r="C2" s="3"/>
      <c r="D2" s="2"/>
      <c r="M2" s="98" t="s">
        <v>44</v>
      </c>
      <c r="N2" s="355" t="s">
        <v>160</v>
      </c>
      <c r="O2" s="355"/>
      <c r="P2" s="355"/>
      <c r="Q2" s="355"/>
      <c r="R2" s="356"/>
      <c r="S2" s="192"/>
      <c r="U2" s="97" t="s">
        <v>124</v>
      </c>
      <c r="V2" s="41"/>
      <c r="W2" s="28"/>
      <c r="X2" s="28"/>
      <c r="Y2" s="28"/>
      <c r="Z2" s="28"/>
      <c r="AA2" s="28"/>
    </row>
    <row r="3" spans="2:29" ht="20.100000000000001" customHeight="1" thickBot="1">
      <c r="B3" s="357" t="s">
        <v>151</v>
      </c>
      <c r="C3" s="357"/>
      <c r="D3" s="357"/>
      <c r="E3" s="48" t="s">
        <v>2</v>
      </c>
      <c r="F3" s="49"/>
      <c r="H3" s="4" t="s">
        <v>0</v>
      </c>
      <c r="M3" s="94" t="s">
        <v>19</v>
      </c>
      <c r="N3" s="358" t="s">
        <v>161</v>
      </c>
      <c r="O3" s="358"/>
      <c r="P3" s="358"/>
      <c r="Q3" s="358"/>
      <c r="R3" s="359"/>
      <c r="S3" s="192"/>
      <c r="U3" s="97" t="s">
        <v>122</v>
      </c>
      <c r="V3" s="41"/>
      <c r="W3" s="28"/>
      <c r="X3" s="28"/>
      <c r="Y3" s="28"/>
      <c r="Z3" s="28"/>
      <c r="AA3" s="28"/>
    </row>
    <row r="4" spans="2:29" ht="21" customHeight="1" thickTop="1">
      <c r="B4" s="5"/>
      <c r="C4" s="5"/>
      <c r="D4" s="5"/>
      <c r="E4" s="6"/>
      <c r="H4" s="250">
        <f>IF(N25=0,0,N25)</f>
        <v>2750000</v>
      </c>
      <c r="I4" s="251"/>
      <c r="J4" s="252"/>
      <c r="K4" s="7"/>
      <c r="M4" s="258" t="s">
        <v>20</v>
      </c>
      <c r="N4" s="360" t="s">
        <v>162</v>
      </c>
      <c r="O4" s="360"/>
      <c r="P4" s="360"/>
      <c r="Q4" s="360"/>
      <c r="R4" s="257" t="s">
        <v>21</v>
      </c>
      <c r="S4" s="195"/>
      <c r="U4" s="97" t="s">
        <v>121</v>
      </c>
      <c r="V4" s="41"/>
      <c r="W4" s="28"/>
      <c r="X4" s="28"/>
      <c r="Y4" s="28"/>
      <c r="Z4" s="28"/>
      <c r="AA4" s="28"/>
    </row>
    <row r="5" spans="2:29" ht="18.95" customHeight="1" thickBot="1">
      <c r="H5" s="253"/>
      <c r="I5" s="254"/>
      <c r="J5" s="255"/>
      <c r="K5" s="7"/>
      <c r="M5" s="258"/>
      <c r="N5" s="361" t="s">
        <v>164</v>
      </c>
      <c r="O5" s="361"/>
      <c r="P5" s="361"/>
      <c r="Q5" s="361"/>
      <c r="R5" s="257"/>
      <c r="S5" s="195"/>
      <c r="U5" s="156" t="s">
        <v>126</v>
      </c>
      <c r="V5" s="41"/>
      <c r="W5" s="28"/>
      <c r="X5" s="28"/>
      <c r="Y5" s="28"/>
      <c r="Z5" s="28"/>
      <c r="AA5" s="28"/>
    </row>
    <row r="6" spans="2:29" s="10" customFormat="1" ht="15" customHeight="1" thickTop="1" thickBot="1">
      <c r="B6" s="8"/>
      <c r="C6" s="9" t="s">
        <v>28</v>
      </c>
      <c r="D6" s="352">
        <v>45214</v>
      </c>
      <c r="E6" s="352"/>
      <c r="F6" s="352"/>
      <c r="H6" s="58"/>
      <c r="I6" s="11"/>
      <c r="M6" s="244" t="s">
        <v>16</v>
      </c>
      <c r="N6" s="245"/>
      <c r="O6" s="353" t="s">
        <v>163</v>
      </c>
      <c r="P6" s="353"/>
      <c r="Q6" s="353"/>
      <c r="R6" s="354"/>
      <c r="S6" s="192"/>
      <c r="T6" s="1"/>
      <c r="U6" s="97" t="s">
        <v>123</v>
      </c>
      <c r="V6" s="41"/>
    </row>
    <row r="7" spans="2:29" s="15" customFormat="1" ht="12.75" thickTop="1" thickBot="1">
      <c r="B7" s="63"/>
      <c r="C7" s="64"/>
      <c r="D7" s="65"/>
      <c r="E7" s="65"/>
      <c r="F7" s="65"/>
      <c r="H7" s="58" t="s">
        <v>1</v>
      </c>
      <c r="I7" s="60"/>
      <c r="J7" s="60"/>
      <c r="M7" s="56"/>
      <c r="N7" s="56"/>
      <c r="V7" s="62"/>
    </row>
    <row r="8" spans="2:29" ht="21" customHeight="1" thickTop="1" thickBot="1">
      <c r="B8" s="12"/>
      <c r="C8" s="12"/>
      <c r="D8" s="12"/>
      <c r="E8" s="10"/>
      <c r="G8" s="13"/>
      <c r="H8" s="250">
        <f>IF(N19=0,0,N19)</f>
        <v>250000</v>
      </c>
      <c r="I8" s="251"/>
      <c r="J8" s="252"/>
      <c r="K8" s="14"/>
      <c r="M8" s="248" t="s">
        <v>33</v>
      </c>
      <c r="N8" s="249"/>
      <c r="O8" s="237" t="s">
        <v>166</v>
      </c>
      <c r="P8" s="238" t="s">
        <v>165</v>
      </c>
      <c r="Q8" s="238" t="s">
        <v>167</v>
      </c>
      <c r="R8" s="239" t="s">
        <v>168</v>
      </c>
      <c r="S8" s="193"/>
      <c r="T8" s="182" t="s">
        <v>125</v>
      </c>
      <c r="U8" s="183"/>
      <c r="V8" s="41"/>
    </row>
    <row r="9" spans="2:29" s="15" customFormat="1" ht="11.1" customHeight="1" thickBot="1">
      <c r="B9" s="18"/>
      <c r="G9" s="59"/>
      <c r="H9" s="253"/>
      <c r="I9" s="254"/>
      <c r="J9" s="255"/>
      <c r="K9" s="61"/>
      <c r="M9" s="201"/>
      <c r="N9" s="17"/>
      <c r="O9" s="16"/>
      <c r="P9" s="16"/>
      <c r="T9" s="157"/>
      <c r="U9" s="184"/>
      <c r="V9" s="62"/>
    </row>
    <row r="10" spans="2:29" s="15" customFormat="1" ht="20.100000000000001" customHeight="1" thickTop="1" thickBot="1">
      <c r="C10" s="8" t="s">
        <v>142</v>
      </c>
      <c r="D10" s="236">
        <v>560512</v>
      </c>
      <c r="E10" s="202"/>
      <c r="H10" s="57"/>
      <c r="I10" s="57"/>
      <c r="J10" s="57"/>
      <c r="K10" s="7"/>
      <c r="M10" s="19"/>
      <c r="N10" s="19"/>
      <c r="O10" s="16"/>
      <c r="P10" s="16" t="s">
        <v>137</v>
      </c>
      <c r="Q10" s="240">
        <v>3</v>
      </c>
      <c r="R10" s="17" t="s">
        <v>15</v>
      </c>
      <c r="S10" s="158"/>
      <c r="T10" s="185"/>
      <c r="V10" s="41"/>
      <c r="AC10" s="18"/>
    </row>
    <row r="11" spans="2:29" ht="14.1" customHeight="1" thickTop="1" thickBot="1">
      <c r="B11" s="18"/>
      <c r="C11" s="18"/>
      <c r="D11" s="18"/>
      <c r="E11" s="15"/>
      <c r="H11" s="11"/>
      <c r="I11" s="11"/>
      <c r="J11" s="14"/>
      <c r="K11" s="14"/>
      <c r="M11" s="15"/>
      <c r="N11" s="15"/>
      <c r="O11" s="15"/>
      <c r="P11" s="203" t="s">
        <v>17</v>
      </c>
      <c r="Q11" s="19"/>
      <c r="R11" s="20"/>
      <c r="S11" s="20"/>
      <c r="T11" s="15"/>
      <c r="V11" s="41"/>
    </row>
    <row r="12" spans="2:29" s="10" customFormat="1" ht="15" customHeight="1">
      <c r="B12" s="313" t="s">
        <v>12</v>
      </c>
      <c r="C12" s="278" t="s">
        <v>11</v>
      </c>
      <c r="D12" s="279"/>
      <c r="E12" s="280"/>
      <c r="F12" s="284" t="s">
        <v>3</v>
      </c>
      <c r="G12" s="286" t="s">
        <v>13</v>
      </c>
      <c r="H12" s="287"/>
      <c r="I12" s="288"/>
      <c r="J12" s="289" t="s">
        <v>0</v>
      </c>
      <c r="K12" s="290"/>
      <c r="L12" s="290"/>
      <c r="M12" s="290"/>
      <c r="N12" s="290"/>
      <c r="O12" s="290"/>
      <c r="P12" s="290"/>
      <c r="Q12" s="290"/>
      <c r="R12" s="291"/>
      <c r="S12" s="194"/>
      <c r="V12" s="41"/>
      <c r="AC12" s="38"/>
    </row>
    <row r="13" spans="2:29" s="10" customFormat="1" ht="21">
      <c r="B13" s="314"/>
      <c r="C13" s="281"/>
      <c r="D13" s="282"/>
      <c r="E13" s="283"/>
      <c r="F13" s="285"/>
      <c r="G13" s="21" t="s">
        <v>6</v>
      </c>
      <c r="H13" s="22" t="s">
        <v>7</v>
      </c>
      <c r="I13" s="23" t="s">
        <v>8</v>
      </c>
      <c r="J13" s="24" t="s">
        <v>18</v>
      </c>
      <c r="K13" s="272" t="s">
        <v>14</v>
      </c>
      <c r="L13" s="292"/>
      <c r="M13" s="25" t="s">
        <v>18</v>
      </c>
      <c r="N13" s="272" t="s">
        <v>4</v>
      </c>
      <c r="O13" s="273"/>
      <c r="P13" s="25" t="s">
        <v>18</v>
      </c>
      <c r="Q13" s="272" t="s">
        <v>5</v>
      </c>
      <c r="R13" s="274"/>
      <c r="S13" s="38"/>
      <c r="V13" s="41"/>
      <c r="AC13" s="38"/>
    </row>
    <row r="14" spans="2:29" s="10" customFormat="1" ht="19.350000000000001" customHeight="1">
      <c r="B14" s="314"/>
      <c r="C14" s="242" t="s">
        <v>35</v>
      </c>
      <c r="D14" s="95"/>
      <c r="E14" s="96"/>
      <c r="F14" s="153"/>
      <c r="G14" s="176"/>
      <c r="H14" s="80"/>
      <c r="I14" s="71">
        <f>IF(ISBLANK($C$14),0,(SUM($I$15:$I$18)))</f>
        <v>20000000</v>
      </c>
      <c r="J14" s="93">
        <f>IF(C14="","",IF(K14=0,0,IF(AND($I$14=0,K14=0),0,IF(AND($I$14=0,K14&lt;0,K14+Q14=0),-100,IF(AND($I$14=0,K14&lt;0),ROUND(IFERROR(K14/$Q$14,0*-1)*100,1),IF(AND($I$14=0,K14&gt;0),ROUND(IFERROR(K14/$Q$14,0)*100,1),IF(AND($I$14&gt;0,K14&lt;0),ROUND(IFERROR(K14/$I$14,0*-1)*100,1),IF(AND($I$14&gt;0,K14&gt;0),ROUND(IFERROR(K14/$I$14,0)*100,1)))))))))</f>
        <v>7.5</v>
      </c>
      <c r="K14" s="275">
        <f>IF(ISBLANK($C$14),0,(SUM(K15:K18)))</f>
        <v>1500000</v>
      </c>
      <c r="L14" s="276">
        <f t="shared" ref="L14" si="0">IF(ISBLANK($C$14),"",(SUM(L15:L17)))</f>
        <v>0</v>
      </c>
      <c r="M14" s="72">
        <f>IF(C14="","",IF(N14=0,0,P14-J14))</f>
        <v>12.5</v>
      </c>
      <c r="N14" s="275">
        <f>IF(ISBLANK($C$14),0,(SUM(N15:N18)))</f>
        <v>2500000</v>
      </c>
      <c r="O14" s="276">
        <f t="shared" ref="O14" si="1">IF(ISBLANK($C$14),"",(SUM(O15:O17)))</f>
        <v>0</v>
      </c>
      <c r="P14" s="93">
        <f>IF(C14="","",IF(Q14=0,0,IF(AND($I$14=0,Q14=0),0,IF(AND($I$14=0,Q14&lt;0),-100,IF(AND($I$14=0,Q14&gt;0),100,IF(AND($I$14&gt;0,Q14&lt;0),ROUND(IFERROR(Q14/$I$14,0*-1)*100,1),IF(AND($I$14&gt;0,Q14&gt;0),ROUND(IFERROR(Q14/$I$14,0)*100,1))))))))</f>
        <v>20</v>
      </c>
      <c r="Q14" s="275">
        <f>IF(ISBLANK($C$14),0,(SUM(Q15:Q18)))</f>
        <v>4000000</v>
      </c>
      <c r="R14" s="277">
        <f t="shared" ref="R14" si="2">IF(ISBLANK($C$14),"",(SUM(R15:R17)))</f>
        <v>0</v>
      </c>
      <c r="S14" s="196"/>
      <c r="U14" s="183"/>
      <c r="V14" s="41"/>
      <c r="AC14" s="31"/>
    </row>
    <row r="15" spans="2:29" s="10" customFormat="1" ht="19.350000000000001" customHeight="1">
      <c r="B15" s="314"/>
      <c r="C15" s="52"/>
      <c r="D15" s="321" t="s">
        <v>27</v>
      </c>
      <c r="E15" s="322"/>
      <c r="F15" s="86" t="s">
        <v>133</v>
      </c>
      <c r="G15" s="177">
        <f>IF(F15="式",1,"")</f>
        <v>1</v>
      </c>
      <c r="H15" s="171"/>
      <c r="I15" s="241">
        <v>20000000</v>
      </c>
      <c r="J15" s="164"/>
      <c r="K15" s="348">
        <v>1500000</v>
      </c>
      <c r="L15" s="349"/>
      <c r="M15" s="164"/>
      <c r="N15" s="350">
        <v>2500000</v>
      </c>
      <c r="O15" s="351"/>
      <c r="P15" s="174" t="str">
        <f>IF(AND(J15="",M15=""),"",J15+M15)</f>
        <v/>
      </c>
      <c r="Q15" s="295">
        <f>IF(AND(K15="",N15=""),"",K15+N15)</f>
        <v>4000000</v>
      </c>
      <c r="R15" s="296"/>
      <c r="S15" s="196"/>
      <c r="U15" s="181"/>
      <c r="AC15" s="31"/>
    </row>
    <row r="16" spans="2:29" s="10" customFormat="1" ht="19.350000000000001" customHeight="1">
      <c r="B16" s="314"/>
      <c r="C16" s="44"/>
      <c r="D16" s="264" t="s">
        <v>25</v>
      </c>
      <c r="E16" s="265"/>
      <c r="F16" s="88" t="str">
        <f t="shared" ref="F16:F18" si="3">IF(AND(I16=0,K16=0,N16=0),"","式")</f>
        <v/>
      </c>
      <c r="G16" s="178" t="str">
        <f t="shared" ref="G16:G17" si="4">IF(F16="式",1,"")</f>
        <v/>
      </c>
      <c r="H16" s="172"/>
      <c r="I16" s="100"/>
      <c r="J16" s="165"/>
      <c r="K16" s="266"/>
      <c r="L16" s="267"/>
      <c r="M16" s="165"/>
      <c r="N16" s="268"/>
      <c r="O16" s="269"/>
      <c r="P16" s="175" t="str">
        <f t="shared" ref="P16:Q18" si="5">IF(AND(J16="",M16=""),"",J16+M16)</f>
        <v/>
      </c>
      <c r="Q16" s="270" t="str">
        <f t="shared" si="5"/>
        <v/>
      </c>
      <c r="R16" s="271"/>
      <c r="S16" s="196"/>
      <c r="U16" s="97"/>
      <c r="AC16" s="31"/>
    </row>
    <row r="17" spans="1:29" s="10" customFormat="1" ht="19.350000000000001" customHeight="1">
      <c r="B17" s="314"/>
      <c r="C17" s="44"/>
      <c r="D17" s="264" t="s">
        <v>43</v>
      </c>
      <c r="E17" s="265"/>
      <c r="F17" s="88" t="str">
        <f t="shared" si="3"/>
        <v/>
      </c>
      <c r="G17" s="178" t="str">
        <f t="shared" si="4"/>
        <v/>
      </c>
      <c r="H17" s="82"/>
      <c r="I17" s="100"/>
      <c r="J17" s="165"/>
      <c r="K17" s="268"/>
      <c r="L17" s="269"/>
      <c r="M17" s="165"/>
      <c r="N17" s="268"/>
      <c r="O17" s="269"/>
      <c r="P17" s="175" t="str">
        <f t="shared" si="5"/>
        <v/>
      </c>
      <c r="Q17" s="270" t="str">
        <f t="shared" si="5"/>
        <v/>
      </c>
      <c r="R17" s="271"/>
      <c r="S17" s="196"/>
      <c r="U17" s="156"/>
      <c r="AC17" s="31"/>
    </row>
    <row r="18" spans="1:29" s="10" customFormat="1" ht="19.350000000000001" customHeight="1">
      <c r="B18" s="314"/>
      <c r="C18" s="53"/>
      <c r="D18" s="297" t="s">
        <v>29</v>
      </c>
      <c r="E18" s="298"/>
      <c r="F18" s="90" t="str">
        <f t="shared" si="3"/>
        <v/>
      </c>
      <c r="G18" s="179"/>
      <c r="H18" s="84"/>
      <c r="I18" s="91"/>
      <c r="J18" s="163"/>
      <c r="K18" s="307"/>
      <c r="L18" s="308"/>
      <c r="M18" s="163"/>
      <c r="N18" s="307"/>
      <c r="O18" s="308"/>
      <c r="P18" s="167" t="str">
        <f t="shared" si="5"/>
        <v/>
      </c>
      <c r="Q18" s="309" t="str">
        <f t="shared" si="5"/>
        <v/>
      </c>
      <c r="R18" s="310"/>
      <c r="S18" s="196"/>
      <c r="U18" s="51"/>
      <c r="AC18" s="31"/>
    </row>
    <row r="19" spans="1:29" s="10" customFormat="1" ht="19.350000000000001" customHeight="1">
      <c r="B19" s="314"/>
      <c r="C19" s="318" t="s">
        <v>40</v>
      </c>
      <c r="D19" s="319"/>
      <c r="E19" s="320"/>
      <c r="F19" s="85"/>
      <c r="G19" s="176"/>
      <c r="H19" s="81"/>
      <c r="I19" s="71">
        <f>SUM(I20:I24)</f>
        <v>2000000</v>
      </c>
      <c r="J19" s="162"/>
      <c r="K19" s="275">
        <f>SUM(K20:K24)</f>
        <v>150000</v>
      </c>
      <c r="L19" s="276">
        <f>IF(ISBLANK($C$14),"",(SUM(L20:L23)))</f>
        <v>0</v>
      </c>
      <c r="M19" s="162"/>
      <c r="N19" s="275">
        <f>SUM(N20:N22)</f>
        <v>250000</v>
      </c>
      <c r="O19" s="276">
        <f>IF(ISBLANK($C$14),"",(SUM(O20:O23)))</f>
        <v>0</v>
      </c>
      <c r="P19" s="166"/>
      <c r="Q19" s="275">
        <f>SUM(Q20:Q24)</f>
        <v>400000</v>
      </c>
      <c r="R19" s="277">
        <f>IF(ISBLANK($C$14),"",(SUM(R20:R23)))</f>
        <v>0</v>
      </c>
      <c r="S19" s="196"/>
      <c r="U19" s="51"/>
      <c r="AC19" s="31"/>
    </row>
    <row r="20" spans="1:29" ht="19.350000000000001" customHeight="1">
      <c r="B20" s="314"/>
      <c r="C20" s="52"/>
      <c r="D20" s="77" t="s">
        <v>22</v>
      </c>
      <c r="E20" s="78"/>
      <c r="F20" s="86" t="str">
        <f>IF(AND(H20=0,I20="",J20="",P20=""),"","式")</f>
        <v>式</v>
      </c>
      <c r="G20" s="177">
        <f>IF(F20="式",1,"")</f>
        <v>1</v>
      </c>
      <c r="H20" s="82"/>
      <c r="I20" s="87">
        <f>IF(I15="","",ROUND(I15*0.1,0))</f>
        <v>2000000</v>
      </c>
      <c r="J20" s="159"/>
      <c r="K20" s="303">
        <f t="shared" ref="K20:L20" si="6">IF(K15="","",ROUND(K15*0.1,0))</f>
        <v>150000</v>
      </c>
      <c r="L20" s="304" t="str">
        <f t="shared" si="6"/>
        <v/>
      </c>
      <c r="M20" s="159"/>
      <c r="N20" s="303">
        <f t="shared" ref="N20:O20" si="7">IF(N15="","",ROUND(N15*0.1,0))</f>
        <v>250000</v>
      </c>
      <c r="O20" s="304" t="str">
        <f t="shared" si="7"/>
        <v/>
      </c>
      <c r="P20" s="168" t="str">
        <f t="shared" ref="P20:P24" si="8">IF(AND(J20="",M20=""),"",J20+M20)</f>
        <v/>
      </c>
      <c r="Q20" s="305">
        <f>IF(K20="",N20,IF(N20="",K20,K20+N20))</f>
        <v>400000</v>
      </c>
      <c r="R20" s="306"/>
      <c r="S20" s="196"/>
      <c r="U20" s="156"/>
      <c r="AC20" s="31"/>
    </row>
    <row r="21" spans="1:29" ht="19.350000000000001" customHeight="1">
      <c r="B21" s="314"/>
      <c r="C21" s="44"/>
      <c r="D21" s="75" t="s">
        <v>23</v>
      </c>
      <c r="E21" s="76"/>
      <c r="F21" s="88" t="str">
        <f>IF(AND(H21=0,I21="",J21="",P21=""),"","式")</f>
        <v/>
      </c>
      <c r="G21" s="178" t="str">
        <f>IF(F21="式",1,"")</f>
        <v/>
      </c>
      <c r="H21" s="83"/>
      <c r="I21" s="89" t="str">
        <f>IF(I16="","",ROUND(I16*0.08,0))</f>
        <v/>
      </c>
      <c r="J21" s="159"/>
      <c r="K21" s="316" t="str">
        <f t="shared" ref="K21:L21" si="9">IF(K16="","",ROUND(K16*0.08,0))</f>
        <v/>
      </c>
      <c r="L21" s="317" t="str">
        <f t="shared" si="9"/>
        <v/>
      </c>
      <c r="M21" s="159"/>
      <c r="N21" s="316" t="str">
        <f t="shared" ref="N21:O21" si="10">IF(N16="","",ROUND(N16*0.08,0))</f>
        <v/>
      </c>
      <c r="O21" s="317" t="str">
        <f t="shared" si="10"/>
        <v/>
      </c>
      <c r="P21" s="168" t="str">
        <f t="shared" si="8"/>
        <v/>
      </c>
      <c r="Q21" s="270" t="str">
        <f t="shared" ref="Q21" si="11">IF(K21="",N21,IF(N21="",K21,K21+N21))</f>
        <v/>
      </c>
      <c r="R21" s="271"/>
      <c r="S21" s="196"/>
      <c r="U21" s="156"/>
      <c r="AC21" s="31"/>
    </row>
    <row r="22" spans="1:29" ht="19.350000000000001" customHeight="1">
      <c r="B22" s="314"/>
      <c r="C22" s="45"/>
      <c r="D22" s="297" t="s">
        <v>29</v>
      </c>
      <c r="E22" s="298"/>
      <c r="F22" s="90" t="str">
        <f>IF(AND(H22=0,I22="",J22="",P22=""),"","式")</f>
        <v/>
      </c>
      <c r="G22" s="179"/>
      <c r="H22" s="84"/>
      <c r="I22" s="219"/>
      <c r="J22" s="160"/>
      <c r="K22" s="335"/>
      <c r="L22" s="336"/>
      <c r="M22" s="160"/>
      <c r="N22" s="337"/>
      <c r="O22" s="338"/>
      <c r="P22" s="169" t="str">
        <f t="shared" si="8"/>
        <v/>
      </c>
      <c r="Q22" s="309" t="str">
        <f>IF(AND(K22="",N22=""),"",IF(K22="",N22,IF(N22="",K22,K22+N22)))</f>
        <v/>
      </c>
      <c r="R22" s="310"/>
      <c r="S22" s="196"/>
      <c r="U22" s="156"/>
      <c r="AC22" s="31"/>
    </row>
    <row r="23" spans="1:29" ht="19.350000000000001" customHeight="1">
      <c r="B23" s="314"/>
      <c r="C23" s="220"/>
      <c r="D23" s="221" t="s">
        <v>41</v>
      </c>
      <c r="E23" s="222"/>
      <c r="F23" s="223" t="str">
        <f>IF(M23="","","㍑")</f>
        <v/>
      </c>
      <c r="G23" s="224"/>
      <c r="H23" s="225"/>
      <c r="I23" s="226"/>
      <c r="J23" s="227"/>
      <c r="K23" s="331"/>
      <c r="L23" s="332"/>
      <c r="M23" s="227"/>
      <c r="N23" s="331"/>
      <c r="O23" s="332"/>
      <c r="P23" s="228" t="str">
        <f t="shared" si="8"/>
        <v/>
      </c>
      <c r="Q23" s="333" t="str">
        <f>IF(AND(K23="",N23=""),"",IF(K23="",N23,IF(N23="",K23,K23+N23)))</f>
        <v/>
      </c>
      <c r="R23" s="334"/>
      <c r="S23" s="196"/>
      <c r="U23" s="156"/>
      <c r="AC23" s="31"/>
    </row>
    <row r="24" spans="1:29" ht="19.350000000000001" customHeight="1">
      <c r="B24" s="314"/>
      <c r="C24" s="229"/>
      <c r="D24" s="311" t="s">
        <v>29</v>
      </c>
      <c r="E24" s="312"/>
      <c r="F24" s="230" t="str">
        <f>IF(AND(H24=0,I24="",J24="",P24=""),"","式")</f>
        <v/>
      </c>
      <c r="G24" s="231"/>
      <c r="H24" s="232"/>
      <c r="I24" s="233"/>
      <c r="J24" s="234"/>
      <c r="K24" s="299"/>
      <c r="L24" s="300"/>
      <c r="M24" s="234"/>
      <c r="N24" s="299"/>
      <c r="O24" s="300"/>
      <c r="P24" s="235" t="str">
        <f t="shared" si="8"/>
        <v/>
      </c>
      <c r="Q24" s="301" t="str">
        <f>IF(AND(K24="",N24=""),"",IF(K24="",N24,IF(N24="",K24,K24+N24)))</f>
        <v/>
      </c>
      <c r="R24" s="302"/>
      <c r="S24" s="196"/>
      <c r="U24" s="156"/>
      <c r="AC24" s="31"/>
    </row>
    <row r="25" spans="1:29" ht="19.350000000000001" customHeight="1" thickBot="1">
      <c r="B25" s="315"/>
      <c r="C25" s="323" t="s">
        <v>24</v>
      </c>
      <c r="D25" s="324"/>
      <c r="E25" s="325"/>
      <c r="F25" s="46"/>
      <c r="G25" s="180"/>
      <c r="H25" s="173"/>
      <c r="I25" s="47">
        <f>SUM(I14,I19)</f>
        <v>22000000</v>
      </c>
      <c r="J25" s="161"/>
      <c r="K25" s="326">
        <f>SUM(K14,K19)</f>
        <v>1650000</v>
      </c>
      <c r="L25" s="327">
        <f>IF(ISBLANK($C$14),"",SUM(L14,L19))</f>
        <v>0</v>
      </c>
      <c r="M25" s="161"/>
      <c r="N25" s="326">
        <f>SUM(N14,N19,N23,N24)</f>
        <v>2750000</v>
      </c>
      <c r="O25" s="327">
        <f>IF(ISBLANK($C$14),"",SUM(O14,O19))</f>
        <v>0</v>
      </c>
      <c r="P25" s="170"/>
      <c r="Q25" s="326">
        <f>SUM(Q14,Q19)</f>
        <v>4400000</v>
      </c>
      <c r="R25" s="330">
        <f>IF(ISBLANK($C$14),"",SUM(R14,R19))</f>
        <v>0</v>
      </c>
      <c r="S25" s="197"/>
      <c r="U25" s="4"/>
      <c r="AC25" s="31"/>
    </row>
    <row r="26" spans="1:29" ht="6.95" customHeight="1">
      <c r="B26" s="26"/>
      <c r="C26" s="27"/>
      <c r="D26" s="26"/>
      <c r="E26" s="28"/>
      <c r="F26" s="29"/>
      <c r="G26" s="30"/>
      <c r="H26" s="31"/>
      <c r="I26" s="31"/>
      <c r="J26" s="31"/>
      <c r="K26" s="31"/>
      <c r="L26" s="31"/>
      <c r="M26" s="31"/>
      <c r="N26" s="31"/>
      <c r="O26" s="31"/>
      <c r="P26" s="31"/>
      <c r="Q26" s="31"/>
      <c r="R26" s="31"/>
      <c r="S26" s="31"/>
      <c r="U26" s="4"/>
    </row>
    <row r="27" spans="1:29" ht="13.5" customHeight="1">
      <c r="B27" s="342" t="s">
        <v>139</v>
      </c>
      <c r="C27" s="344" t="s">
        <v>134</v>
      </c>
      <c r="D27" s="211"/>
      <c r="E27" s="212"/>
      <c r="F27" s="213"/>
      <c r="G27" s="214"/>
      <c r="H27" s="215"/>
      <c r="I27" s="346" t="s">
        <v>141</v>
      </c>
      <c r="J27" s="204"/>
      <c r="K27" s="31"/>
      <c r="L27" s="31"/>
      <c r="M27" s="31"/>
      <c r="N27" s="31"/>
      <c r="O27" s="31"/>
      <c r="P27" s="31"/>
      <c r="Q27" s="340" t="s">
        <v>135</v>
      </c>
      <c r="R27" s="341"/>
      <c r="S27" s="31"/>
      <c r="U27" s="4"/>
      <c r="AA27" s="50"/>
    </row>
    <row r="28" spans="1:29" ht="20.25" customHeight="1">
      <c r="B28" s="343"/>
      <c r="C28" s="345"/>
      <c r="D28" s="205"/>
      <c r="E28" s="206"/>
      <c r="F28" s="207"/>
      <c r="G28" s="208"/>
      <c r="H28" s="210"/>
      <c r="I28" s="347"/>
      <c r="J28" s="209"/>
      <c r="K28" s="31"/>
      <c r="L28" s="31"/>
      <c r="M28" s="31"/>
      <c r="N28" s="31"/>
      <c r="O28" s="31"/>
      <c r="P28" s="31"/>
      <c r="Q28" s="199" t="s">
        <v>136</v>
      </c>
      <c r="R28" s="200"/>
      <c r="S28" s="31"/>
      <c r="U28" s="4"/>
      <c r="AA28" s="28"/>
    </row>
    <row r="29" spans="1:29" ht="13.5">
      <c r="B29" s="26"/>
      <c r="C29" s="182"/>
      <c r="D29" s="26"/>
      <c r="E29" s="28"/>
      <c r="F29" s="29"/>
      <c r="G29" s="30"/>
      <c r="H29" s="31"/>
      <c r="I29" s="31"/>
      <c r="J29" s="31"/>
      <c r="K29" s="31"/>
      <c r="L29" s="31"/>
      <c r="M29" s="31"/>
      <c r="N29" s="31"/>
      <c r="O29" s="31"/>
      <c r="P29" s="31"/>
      <c r="Q29" s="31"/>
      <c r="R29" s="31"/>
      <c r="S29" s="31"/>
      <c r="U29" s="4"/>
      <c r="AA29" s="28"/>
    </row>
    <row r="30" spans="1:29" ht="14.25" thickBot="1">
      <c r="B30" s="26"/>
      <c r="C30" s="182" t="s">
        <v>138</v>
      </c>
      <c r="D30" s="26"/>
      <c r="E30" s="28"/>
      <c r="F30" s="29"/>
      <c r="G30" s="30"/>
      <c r="H30" s="31"/>
      <c r="I30" s="31"/>
      <c r="J30" s="31"/>
      <c r="K30" s="31"/>
      <c r="L30" s="31"/>
      <c r="M30" s="31"/>
      <c r="N30" s="31"/>
      <c r="O30" s="31"/>
      <c r="P30" s="31"/>
      <c r="Q30" s="31"/>
      <c r="R30" s="31"/>
      <c r="S30" s="31"/>
      <c r="W30" s="54"/>
      <c r="AA30" s="28"/>
    </row>
    <row r="31" spans="1:29" s="10" customFormat="1" ht="13.5">
      <c r="A31" s="1"/>
      <c r="B31" s="42"/>
      <c r="C31" s="186" t="s">
        <v>143</v>
      </c>
      <c r="D31" s="42"/>
      <c r="E31" s="12"/>
      <c r="F31" s="29"/>
      <c r="G31" s="30"/>
      <c r="H31" s="31"/>
      <c r="I31" s="31"/>
      <c r="J31" s="31"/>
      <c r="K31" s="31"/>
      <c r="L31" s="31"/>
      <c r="M31" s="31"/>
      <c r="N31" s="31"/>
      <c r="O31" s="31"/>
      <c r="P31" s="31"/>
      <c r="Q31" s="31"/>
      <c r="R31" s="31"/>
      <c r="S31" s="31"/>
      <c r="T31" s="34"/>
      <c r="U31" s="66" t="s">
        <v>159</v>
      </c>
      <c r="V31" s="15" t="s">
        <v>31</v>
      </c>
      <c r="W31" s="70" t="s">
        <v>30</v>
      </c>
      <c r="X31" s="50"/>
      <c r="Y31" s="79" t="s">
        <v>11</v>
      </c>
      <c r="Z31" s="79" t="s">
        <v>42</v>
      </c>
      <c r="AA31" s="28"/>
    </row>
    <row r="32" spans="1:29" ht="18" customHeight="1" thickBot="1">
      <c r="A32" s="10"/>
      <c r="B32" s="28"/>
      <c r="C32" s="188" t="s">
        <v>144</v>
      </c>
      <c r="D32" s="28"/>
      <c r="F32" s="29"/>
      <c r="G32" s="30"/>
      <c r="H32" s="31"/>
      <c r="I32" s="31"/>
      <c r="J32" s="31"/>
      <c r="K32" s="31"/>
      <c r="L32" s="31"/>
      <c r="M32" s="31"/>
      <c r="N32" s="31"/>
      <c r="O32" s="31"/>
      <c r="P32" s="31"/>
      <c r="Q32" s="31"/>
      <c r="R32" s="31"/>
      <c r="S32" s="31"/>
      <c r="T32" s="34"/>
      <c r="U32" s="67">
        <v>45214</v>
      </c>
      <c r="V32" s="15" t="s">
        <v>32</v>
      </c>
      <c r="W32" s="55" t="s">
        <v>146</v>
      </c>
      <c r="X32" s="28"/>
      <c r="Y32" s="79" t="s">
        <v>35</v>
      </c>
      <c r="Z32" s="79" t="s">
        <v>41</v>
      </c>
    </row>
    <row r="33" spans="1:26" ht="18" customHeight="1">
      <c r="C33" s="182" t="s">
        <v>145</v>
      </c>
      <c r="T33" s="10"/>
      <c r="U33" s="68">
        <f>EDATE(U32,1)</f>
        <v>45245</v>
      </c>
      <c r="W33" s="55" t="s">
        <v>147</v>
      </c>
      <c r="X33" s="28"/>
      <c r="Y33" s="79" t="s">
        <v>36</v>
      </c>
      <c r="Z33" s="79" t="s">
        <v>26</v>
      </c>
    </row>
    <row r="34" spans="1:26" ht="18" customHeight="1">
      <c r="B34" s="33"/>
      <c r="C34" s="32"/>
      <c r="D34" s="33"/>
      <c r="E34" s="33"/>
      <c r="F34" s="34"/>
      <c r="G34" s="34"/>
      <c r="H34" s="34"/>
      <c r="I34" s="34"/>
      <c r="J34" s="34"/>
      <c r="K34" s="34"/>
      <c r="L34" s="34"/>
      <c r="M34" s="34"/>
      <c r="N34" s="34"/>
      <c r="O34" s="34"/>
      <c r="P34" s="34"/>
      <c r="Q34" s="34"/>
      <c r="R34" s="34"/>
      <c r="S34" s="34"/>
      <c r="T34" s="10"/>
      <c r="U34" s="69">
        <f t="shared" ref="U34:U42" si="12">EDATE(U33,1)</f>
        <v>45275</v>
      </c>
      <c r="W34" s="55" t="s">
        <v>151</v>
      </c>
      <c r="X34" s="28"/>
      <c r="Y34" s="79" t="s">
        <v>37</v>
      </c>
      <c r="Z34" s="79"/>
    </row>
    <row r="35" spans="1:26" ht="18" customHeight="1">
      <c r="B35" s="42"/>
      <c r="C35" s="182" t="s">
        <v>129</v>
      </c>
      <c r="D35" s="42"/>
      <c r="E35" s="34"/>
      <c r="F35" s="35"/>
      <c r="G35" s="34"/>
      <c r="H35" s="34"/>
      <c r="I35" s="34"/>
      <c r="J35" s="34"/>
      <c r="K35" s="34"/>
      <c r="L35" s="34"/>
      <c r="M35" s="36"/>
      <c r="N35" s="36"/>
      <c r="O35" s="36"/>
      <c r="P35" s="36"/>
      <c r="Q35" s="36"/>
      <c r="R35" s="12"/>
      <c r="S35" s="12"/>
      <c r="T35" s="10"/>
      <c r="U35" s="69">
        <f t="shared" si="12"/>
        <v>45306</v>
      </c>
      <c r="V35" s="10"/>
      <c r="W35" s="55" t="s">
        <v>148</v>
      </c>
      <c r="X35" s="28"/>
      <c r="Y35" s="79" t="s">
        <v>39</v>
      </c>
    </row>
    <row r="36" spans="1:26" ht="18" customHeight="1">
      <c r="B36" s="15"/>
      <c r="C36" s="15" t="s">
        <v>130</v>
      </c>
      <c r="D36" s="15"/>
      <c r="E36" s="15"/>
      <c r="F36" s="15"/>
      <c r="G36" s="15"/>
      <c r="H36" s="15"/>
      <c r="I36" s="15"/>
      <c r="J36" s="15"/>
      <c r="K36" s="15"/>
      <c r="L36" s="37"/>
      <c r="M36" s="37"/>
      <c r="N36" s="37"/>
      <c r="O36" s="37"/>
      <c r="T36" s="10"/>
      <c r="U36" s="69">
        <f t="shared" si="12"/>
        <v>45337</v>
      </c>
      <c r="W36" s="55" t="s">
        <v>149</v>
      </c>
      <c r="Y36" s="79"/>
      <c r="Z36" s="10"/>
    </row>
    <row r="37" spans="1:26" ht="18" customHeight="1">
      <c r="B37" s="15"/>
      <c r="C37" s="187" t="s">
        <v>128</v>
      </c>
      <c r="D37" s="15"/>
      <c r="E37" s="15"/>
      <c r="F37" s="15"/>
      <c r="G37" s="15"/>
      <c r="H37" s="15"/>
      <c r="I37" s="15"/>
      <c r="J37" s="15"/>
      <c r="K37" s="15"/>
      <c r="L37" s="37"/>
      <c r="M37" s="37"/>
      <c r="N37" s="37"/>
      <c r="O37" s="37"/>
      <c r="T37" s="10"/>
      <c r="U37" s="69">
        <f t="shared" si="12"/>
        <v>45366</v>
      </c>
      <c r="W37" s="55" t="s">
        <v>150</v>
      </c>
      <c r="Y37" s="79"/>
    </row>
    <row r="38" spans="1:26" ht="18" customHeight="1">
      <c r="B38" s="15"/>
      <c r="C38" s="15"/>
      <c r="D38" s="15"/>
      <c r="E38" s="15"/>
      <c r="F38" s="15"/>
      <c r="G38" s="15"/>
      <c r="H38" s="15"/>
      <c r="I38" s="15"/>
      <c r="J38" s="15"/>
      <c r="K38" s="15"/>
      <c r="L38" s="37"/>
      <c r="M38" s="37"/>
      <c r="N38" s="37"/>
      <c r="O38" s="37"/>
      <c r="T38" s="10"/>
      <c r="U38" s="69">
        <f t="shared" si="12"/>
        <v>45397</v>
      </c>
      <c r="V38" s="1" t="s">
        <v>34</v>
      </c>
      <c r="W38" s="55" t="s">
        <v>152</v>
      </c>
      <c r="Y38" s="79"/>
    </row>
    <row r="39" spans="1:26" ht="18" customHeight="1">
      <c r="B39" s="15"/>
      <c r="C39" s="15"/>
      <c r="D39" s="15"/>
      <c r="E39" s="15"/>
      <c r="F39" s="15"/>
      <c r="G39" s="15"/>
      <c r="H39" s="15"/>
      <c r="I39" s="15"/>
      <c r="J39" s="15"/>
      <c r="K39" s="15"/>
      <c r="L39" s="37"/>
      <c r="M39" s="37"/>
      <c r="N39" s="37"/>
      <c r="O39" s="37"/>
      <c r="U39" s="69">
        <f t="shared" si="12"/>
        <v>45427</v>
      </c>
      <c r="W39" s="55" t="s">
        <v>153</v>
      </c>
      <c r="Y39" s="79"/>
    </row>
    <row r="40" spans="1:26" ht="18" customHeight="1">
      <c r="B40" s="15"/>
      <c r="C40" s="26"/>
      <c r="D40" s="15"/>
      <c r="E40" s="15"/>
      <c r="F40" s="15"/>
      <c r="G40" s="15"/>
      <c r="H40" s="15"/>
      <c r="I40" s="15"/>
      <c r="J40" s="15"/>
      <c r="K40" s="15"/>
      <c r="L40" s="37"/>
      <c r="M40" s="37"/>
      <c r="N40" s="37"/>
      <c r="O40" s="37"/>
      <c r="T40" s="10"/>
      <c r="U40" s="69">
        <f t="shared" si="12"/>
        <v>45458</v>
      </c>
      <c r="W40" s="55" t="s">
        <v>154</v>
      </c>
      <c r="Y40" s="79" t="s">
        <v>38</v>
      </c>
    </row>
    <row r="41" spans="1:26" s="10" customFormat="1" ht="18" customHeight="1">
      <c r="A41" s="1"/>
      <c r="B41" s="15"/>
      <c r="C41" s="26"/>
      <c r="D41" s="15"/>
      <c r="E41" s="15"/>
      <c r="F41" s="15"/>
      <c r="G41" s="15"/>
      <c r="H41" s="15"/>
      <c r="I41" s="15"/>
      <c r="J41" s="15"/>
      <c r="K41" s="15"/>
      <c r="L41" s="37"/>
      <c r="M41" s="37"/>
      <c r="N41" s="37"/>
      <c r="O41" s="37"/>
      <c r="P41" s="1"/>
      <c r="Q41" s="1"/>
      <c r="R41" s="1"/>
      <c r="S41" s="1"/>
      <c r="T41" s="39"/>
      <c r="U41" s="69">
        <f t="shared" si="12"/>
        <v>45488</v>
      </c>
      <c r="V41" s="1"/>
      <c r="W41" s="55" t="s">
        <v>155</v>
      </c>
      <c r="X41" s="1"/>
      <c r="Y41" s="198"/>
      <c r="Z41" s="1"/>
    </row>
    <row r="42" spans="1:26" ht="18" customHeight="1">
      <c r="A42" s="10"/>
      <c r="B42" s="15"/>
      <c r="C42" s="15"/>
      <c r="D42" s="15"/>
      <c r="E42" s="15"/>
      <c r="F42" s="15"/>
      <c r="G42" s="15"/>
      <c r="H42" s="15"/>
      <c r="I42" s="38"/>
      <c r="J42" s="38"/>
      <c r="K42" s="38"/>
      <c r="L42" s="37"/>
      <c r="M42" s="37"/>
      <c r="N42" s="37"/>
      <c r="O42" s="37"/>
      <c r="U42" s="69">
        <f t="shared" si="12"/>
        <v>45519</v>
      </c>
      <c r="W42" s="55" t="s">
        <v>156</v>
      </c>
    </row>
    <row r="43" spans="1:26" ht="15.95" customHeight="1">
      <c r="B43" s="15"/>
      <c r="C43" s="15"/>
      <c r="D43" s="15"/>
      <c r="E43" s="15"/>
      <c r="F43" s="15"/>
      <c r="G43" s="15"/>
      <c r="H43" s="15"/>
      <c r="I43" s="15"/>
      <c r="J43" s="339"/>
      <c r="K43" s="339"/>
      <c r="L43" s="37"/>
      <c r="M43" s="37"/>
      <c r="N43" s="37"/>
      <c r="O43" s="37"/>
      <c r="U43" s="69">
        <f>EDATE(U42,1)+5</f>
        <v>45555</v>
      </c>
      <c r="W43" s="55" t="s">
        <v>157</v>
      </c>
    </row>
    <row r="44" spans="1:26" ht="15.95" customHeight="1">
      <c r="B44" s="26"/>
      <c r="C44" s="15"/>
      <c r="D44" s="26"/>
      <c r="E44" s="12"/>
      <c r="F44" s="12"/>
      <c r="G44" s="12"/>
      <c r="H44" s="12"/>
      <c r="I44" s="12"/>
      <c r="J44" s="216"/>
      <c r="K44" s="217"/>
      <c r="L44" s="36"/>
      <c r="M44" s="36"/>
      <c r="N44" s="36"/>
      <c r="O44" s="36"/>
      <c r="P44" s="10"/>
      <c r="Q44" s="10"/>
      <c r="R44" s="39"/>
      <c r="S44" s="39"/>
      <c r="U44" s="10"/>
      <c r="W44" s="55" t="s">
        <v>158</v>
      </c>
    </row>
    <row r="45" spans="1:26" ht="15.95" customHeight="1">
      <c r="B45" s="26"/>
      <c r="C45" s="26"/>
      <c r="D45" s="26"/>
      <c r="E45" s="15"/>
      <c r="F45" s="15"/>
      <c r="G45" s="15"/>
      <c r="H45" s="15"/>
      <c r="I45" s="15"/>
      <c r="J45" s="15"/>
      <c r="K45" s="15"/>
      <c r="L45" s="37"/>
      <c r="M45" s="37"/>
      <c r="N45" s="37"/>
      <c r="O45" s="37"/>
      <c r="U45" s="43"/>
      <c r="V45" s="10"/>
      <c r="W45" s="55"/>
      <c r="X45" s="10"/>
      <c r="Z45" s="10"/>
    </row>
    <row r="46" spans="1:26" ht="15.95" customHeight="1">
      <c r="B46" s="15"/>
      <c r="C46" s="15"/>
      <c r="D46" s="15"/>
      <c r="E46" s="15"/>
      <c r="F46" s="15"/>
      <c r="G46" s="15"/>
      <c r="H46" s="15"/>
      <c r="I46" s="15"/>
      <c r="J46" s="15"/>
      <c r="K46" s="15"/>
      <c r="L46" s="15"/>
      <c r="M46" s="15"/>
      <c r="N46" s="15"/>
      <c r="O46" s="15"/>
      <c r="W46" s="55"/>
    </row>
    <row r="47" spans="1:26" ht="20.100000000000001" customHeight="1">
      <c r="B47" s="15"/>
      <c r="C47" s="15"/>
      <c r="D47" s="15"/>
      <c r="E47" s="15"/>
      <c r="F47" s="15"/>
      <c r="G47" s="15"/>
      <c r="H47" s="15"/>
      <c r="I47" s="15"/>
      <c r="J47" s="15"/>
      <c r="K47" s="15"/>
      <c r="L47" s="15"/>
      <c r="M47" s="15"/>
      <c r="N47" s="15"/>
      <c r="O47" s="15"/>
      <c r="W47" s="55"/>
    </row>
    <row r="48" spans="1:26" ht="20.100000000000001" customHeight="1">
      <c r="B48" s="15"/>
      <c r="C48" s="15"/>
      <c r="D48" s="15"/>
      <c r="E48" s="15"/>
      <c r="F48" s="15"/>
      <c r="G48" s="15"/>
      <c r="H48" s="15"/>
      <c r="I48" s="15"/>
      <c r="J48" s="15"/>
      <c r="K48" s="15"/>
      <c r="L48" s="15"/>
      <c r="M48" s="15"/>
      <c r="N48" s="15"/>
      <c r="O48" s="15"/>
      <c r="W48" s="55" t="s">
        <v>134</v>
      </c>
    </row>
    <row r="49" spans="2:25" ht="20.100000000000001" customHeight="1">
      <c r="Y49" s="10"/>
    </row>
    <row r="50" spans="2:25" ht="20.100000000000001" customHeight="1">
      <c r="B50" s="15"/>
      <c r="C50" s="15"/>
      <c r="D50" s="15"/>
      <c r="E50" s="15"/>
      <c r="F50" s="15"/>
      <c r="G50" s="15"/>
      <c r="H50" s="15"/>
      <c r="I50" s="15"/>
      <c r="J50" s="15"/>
      <c r="K50" s="15"/>
      <c r="L50" s="15"/>
      <c r="M50" s="15"/>
      <c r="N50" s="15"/>
      <c r="O50" s="15"/>
    </row>
    <row r="51" spans="2:25" ht="20.100000000000001" customHeight="1">
      <c r="C51" s="15"/>
    </row>
    <row r="52" spans="2:25" ht="20.100000000000001" customHeight="1"/>
    <row r="53" spans="2:25" ht="20.100000000000001" customHeight="1">
      <c r="C53" s="15"/>
    </row>
    <row r="54" spans="2:25" ht="20.100000000000001" customHeight="1"/>
    <row r="55" spans="2:25" ht="20.100000000000001" customHeight="1"/>
    <row r="56" spans="2:25" ht="20.100000000000001" customHeight="1"/>
    <row r="57" spans="2:25" ht="20.100000000000001" customHeight="1"/>
    <row r="58" spans="2:25" ht="20.100000000000001" customHeight="1"/>
    <row r="59" spans="2:25" ht="20.100000000000001" customHeight="1"/>
    <row r="60" spans="2:25" ht="20.100000000000001" customHeight="1"/>
    <row r="61" spans="2:25" ht="20.100000000000001" customHeight="1"/>
  </sheetData>
  <mergeCells count="71">
    <mergeCell ref="B1:R1"/>
    <mergeCell ref="N2:R2"/>
    <mergeCell ref="B3:D3"/>
    <mergeCell ref="N3:R3"/>
    <mergeCell ref="H4:J5"/>
    <mergeCell ref="M4:M5"/>
    <mergeCell ref="N4:Q4"/>
    <mergeCell ref="R4:R5"/>
    <mergeCell ref="N5:Q5"/>
    <mergeCell ref="D6:F6"/>
    <mergeCell ref="M6:N6"/>
    <mergeCell ref="O6:R6"/>
    <mergeCell ref="H8:J9"/>
    <mergeCell ref="M8:N8"/>
    <mergeCell ref="K13:L13"/>
    <mergeCell ref="N13:O13"/>
    <mergeCell ref="Q13:R13"/>
    <mergeCell ref="K14:L14"/>
    <mergeCell ref="N14:O14"/>
    <mergeCell ref="Q14:R14"/>
    <mergeCell ref="D15:E15"/>
    <mergeCell ref="K15:L15"/>
    <mergeCell ref="N15:O15"/>
    <mergeCell ref="Q15:R15"/>
    <mergeCell ref="D16:E16"/>
    <mergeCell ref="K16:L16"/>
    <mergeCell ref="N16:O16"/>
    <mergeCell ref="Q16:R16"/>
    <mergeCell ref="D17:E17"/>
    <mergeCell ref="K17:L17"/>
    <mergeCell ref="N17:O17"/>
    <mergeCell ref="Q17:R17"/>
    <mergeCell ref="D18:E18"/>
    <mergeCell ref="K18:L18"/>
    <mergeCell ref="N18:O18"/>
    <mergeCell ref="Q18:R18"/>
    <mergeCell ref="C19:E19"/>
    <mergeCell ref="K19:L19"/>
    <mergeCell ref="N19:O19"/>
    <mergeCell ref="Q19:R19"/>
    <mergeCell ref="K20:L20"/>
    <mergeCell ref="N20:O20"/>
    <mergeCell ref="Q20:R20"/>
    <mergeCell ref="K21:L21"/>
    <mergeCell ref="N21:O21"/>
    <mergeCell ref="Q21:R21"/>
    <mergeCell ref="D22:E22"/>
    <mergeCell ref="K22:L22"/>
    <mergeCell ref="N22:O22"/>
    <mergeCell ref="Q22:R22"/>
    <mergeCell ref="B27:B28"/>
    <mergeCell ref="C27:C28"/>
    <mergeCell ref="I27:I28"/>
    <mergeCell ref="Q27:R27"/>
    <mergeCell ref="K23:L23"/>
    <mergeCell ref="N23:O23"/>
    <mergeCell ref="Q23:R23"/>
    <mergeCell ref="D24:E24"/>
    <mergeCell ref="K24:L24"/>
    <mergeCell ref="N24:O24"/>
    <mergeCell ref="Q24:R24"/>
    <mergeCell ref="B12:B25"/>
    <mergeCell ref="C12:E13"/>
    <mergeCell ref="F12:F13"/>
    <mergeCell ref="G12:I12"/>
    <mergeCell ref="J12:R12"/>
    <mergeCell ref="J43:K43"/>
    <mergeCell ref="C25:E25"/>
    <mergeCell ref="K25:L25"/>
    <mergeCell ref="N25:O25"/>
    <mergeCell ref="Q25:R25"/>
  </mergeCells>
  <phoneticPr fontId="2"/>
  <conditionalFormatting sqref="G14:G25">
    <cfRule type="expression" dxfId="4" priority="1">
      <formula>MOD($G14,1)=0</formula>
    </cfRule>
  </conditionalFormatting>
  <conditionalFormatting sqref="H14:H24">
    <cfRule type="expression" dxfId="3" priority="5">
      <formula>MOD($H14,1)=0</formula>
    </cfRule>
  </conditionalFormatting>
  <conditionalFormatting sqref="J15:J25">
    <cfRule type="expression" dxfId="2" priority="4">
      <formula>MOD($J15,1)=0</formula>
    </cfRule>
  </conditionalFormatting>
  <conditionalFormatting sqref="M15:M25">
    <cfRule type="expression" dxfId="1" priority="3">
      <formula>MOD($M15,1)=0</formula>
    </cfRule>
  </conditionalFormatting>
  <conditionalFormatting sqref="P15:P25">
    <cfRule type="expression" dxfId="0" priority="2">
      <formula>MOD($P15,1)=0</formula>
    </cfRule>
  </conditionalFormatting>
  <dataValidations count="4">
    <dataValidation type="list" allowBlank="1" showInputMessage="1" showErrorMessage="1" sqref="B3:D3" xr:uid="{9279928C-E343-41BA-9D08-B9C6AE42D59B}">
      <formula1>$W$31:$W$48</formula1>
    </dataValidation>
    <dataValidation type="list" allowBlank="1" showInputMessage="1" prompt="・請求項目を_x000a_ﾄﾞﾛｯﾌﾟﾀﾞｳﾝで_x000a_ 選択して下さい" sqref="C14" xr:uid="{A4B4CACC-7FA5-4277-9BD9-BB78334896F3}">
      <formula1>$Y$32:$Y$40</formula1>
    </dataValidation>
    <dataValidation type="list" allowBlank="1" showInputMessage="1" showErrorMessage="1" prompt="・請求月を_x000a_ ﾄﾞﾛｯﾌﾟﾀﾞｳﾝで_x000a_ 選択して下さい" sqref="D6:F6" xr:uid="{36D95954-4920-4B26-AFC3-416D125CB7A0}">
      <formula1>$U$32:$U$43</formula1>
    </dataValidation>
    <dataValidation type="list" allowBlank="1" showInputMessage="1" sqref="F15:F18 F20:F24" xr:uid="{0BE7CE15-A3A2-4E86-AA40-BB06DE329F52}">
      <formula1>"人,㍑,ｍ,m3,m2,日,式,台/日,半日,ｋｇ,ｔ,ｈ,袋,個,箇所,枚,台,本,ｾｯﾄ,回,枚,月,組,基,巻,時間,段,箱,丁,空m3,掛m2,cm,mm"</formula1>
    </dataValidation>
  </dataValidations>
  <printOptions horizontalCentered="1"/>
  <pageMargins left="0.6692913385826772" right="0.19685039370078741" top="0.78740157480314965" bottom="0" header="0" footer="0.31496062992125984"/>
  <pageSetup paperSize="9" orientation="landscape" blackAndWhite="1" r:id="rId1"/>
  <headerFooter>
    <oddHeader xml:space="preserve">&amp;R&amp;"ＭＳ Ｐゴシック,標準"&amp;8制定日：2023年01月10日
改訂日：2023年10月01日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54220-6BB0-4916-8F03-346D02D3167B}">
  <sheetPr>
    <tabColor rgb="FF92D050"/>
  </sheetPr>
  <dimension ref="B1:T56"/>
  <sheetViews>
    <sheetView showGridLines="0" view="pageBreakPreview" zoomScaleNormal="100" zoomScaleSheetLayoutView="100" workbookViewId="0">
      <selection activeCell="B29" sqref="B29:E30"/>
    </sheetView>
  </sheetViews>
  <sheetFormatPr defaultRowHeight="18.75" customHeight="1"/>
  <cols>
    <col min="1" max="1" width="0.85546875" style="101" customWidth="1"/>
    <col min="2" max="5" width="4.7109375" style="101" customWidth="1"/>
    <col min="6" max="20" width="5.140625" style="101" customWidth="1"/>
    <col min="21" max="21" width="1.7109375" style="101" customWidth="1"/>
    <col min="22" max="257" width="9.140625" style="101"/>
    <col min="258" max="261" width="5.5703125" style="101" customWidth="1"/>
    <col min="262" max="276" width="5.42578125" style="101" customWidth="1"/>
    <col min="277" max="513" width="9.140625" style="101"/>
    <col min="514" max="517" width="5.5703125" style="101" customWidth="1"/>
    <col min="518" max="532" width="5.42578125" style="101" customWidth="1"/>
    <col min="533" max="769" width="9.140625" style="101"/>
    <col min="770" max="773" width="5.5703125" style="101" customWidth="1"/>
    <col min="774" max="788" width="5.42578125" style="101" customWidth="1"/>
    <col min="789" max="1025" width="9.140625" style="101"/>
    <col min="1026" max="1029" width="5.5703125" style="101" customWidth="1"/>
    <col min="1030" max="1044" width="5.42578125" style="101" customWidth="1"/>
    <col min="1045" max="1281" width="9.140625" style="101"/>
    <col min="1282" max="1285" width="5.5703125" style="101" customWidth="1"/>
    <col min="1286" max="1300" width="5.42578125" style="101" customWidth="1"/>
    <col min="1301" max="1537" width="9.140625" style="101"/>
    <col min="1538" max="1541" width="5.5703125" style="101" customWidth="1"/>
    <col min="1542" max="1556" width="5.42578125" style="101" customWidth="1"/>
    <col min="1557" max="1793" width="9.140625" style="101"/>
    <col min="1794" max="1797" width="5.5703125" style="101" customWidth="1"/>
    <col min="1798" max="1812" width="5.42578125" style="101" customWidth="1"/>
    <col min="1813" max="2049" width="9.140625" style="101"/>
    <col min="2050" max="2053" width="5.5703125" style="101" customWidth="1"/>
    <col min="2054" max="2068" width="5.42578125" style="101" customWidth="1"/>
    <col min="2069" max="2305" width="9.140625" style="101"/>
    <col min="2306" max="2309" width="5.5703125" style="101" customWidth="1"/>
    <col min="2310" max="2324" width="5.42578125" style="101" customWidth="1"/>
    <col min="2325" max="2561" width="9.140625" style="101"/>
    <col min="2562" max="2565" width="5.5703125" style="101" customWidth="1"/>
    <col min="2566" max="2580" width="5.42578125" style="101" customWidth="1"/>
    <col min="2581" max="2817" width="9.140625" style="101"/>
    <col min="2818" max="2821" width="5.5703125" style="101" customWidth="1"/>
    <col min="2822" max="2836" width="5.42578125" style="101" customWidth="1"/>
    <col min="2837" max="3073" width="9.140625" style="101"/>
    <col min="3074" max="3077" width="5.5703125" style="101" customWidth="1"/>
    <col min="3078" max="3092" width="5.42578125" style="101" customWidth="1"/>
    <col min="3093" max="3329" width="9.140625" style="101"/>
    <col min="3330" max="3333" width="5.5703125" style="101" customWidth="1"/>
    <col min="3334" max="3348" width="5.42578125" style="101" customWidth="1"/>
    <col min="3349" max="3585" width="9.140625" style="101"/>
    <col min="3586" max="3589" width="5.5703125" style="101" customWidth="1"/>
    <col min="3590" max="3604" width="5.42578125" style="101" customWidth="1"/>
    <col min="3605" max="3841" width="9.140625" style="101"/>
    <col min="3842" max="3845" width="5.5703125" style="101" customWidth="1"/>
    <col min="3846" max="3860" width="5.42578125" style="101" customWidth="1"/>
    <col min="3861" max="4097" width="9.140625" style="101"/>
    <col min="4098" max="4101" width="5.5703125" style="101" customWidth="1"/>
    <col min="4102" max="4116" width="5.42578125" style="101" customWidth="1"/>
    <col min="4117" max="4353" width="9.140625" style="101"/>
    <col min="4354" max="4357" width="5.5703125" style="101" customWidth="1"/>
    <col min="4358" max="4372" width="5.42578125" style="101" customWidth="1"/>
    <col min="4373" max="4609" width="9.140625" style="101"/>
    <col min="4610" max="4613" width="5.5703125" style="101" customWidth="1"/>
    <col min="4614" max="4628" width="5.42578125" style="101" customWidth="1"/>
    <col min="4629" max="4865" width="9.140625" style="101"/>
    <col min="4866" max="4869" width="5.5703125" style="101" customWidth="1"/>
    <col min="4870" max="4884" width="5.42578125" style="101" customWidth="1"/>
    <col min="4885" max="5121" width="9.140625" style="101"/>
    <col min="5122" max="5125" width="5.5703125" style="101" customWidth="1"/>
    <col min="5126" max="5140" width="5.42578125" style="101" customWidth="1"/>
    <col min="5141" max="5377" width="9.140625" style="101"/>
    <col min="5378" max="5381" width="5.5703125" style="101" customWidth="1"/>
    <col min="5382" max="5396" width="5.42578125" style="101" customWidth="1"/>
    <col min="5397" max="5633" width="9.140625" style="101"/>
    <col min="5634" max="5637" width="5.5703125" style="101" customWidth="1"/>
    <col min="5638" max="5652" width="5.42578125" style="101" customWidth="1"/>
    <col min="5653" max="5889" width="9.140625" style="101"/>
    <col min="5890" max="5893" width="5.5703125" style="101" customWidth="1"/>
    <col min="5894" max="5908" width="5.42578125" style="101" customWidth="1"/>
    <col min="5909" max="6145" width="9.140625" style="101"/>
    <col min="6146" max="6149" width="5.5703125" style="101" customWidth="1"/>
    <col min="6150" max="6164" width="5.42578125" style="101" customWidth="1"/>
    <col min="6165" max="6401" width="9.140625" style="101"/>
    <col min="6402" max="6405" width="5.5703125" style="101" customWidth="1"/>
    <col min="6406" max="6420" width="5.42578125" style="101" customWidth="1"/>
    <col min="6421" max="6657" width="9.140625" style="101"/>
    <col min="6658" max="6661" width="5.5703125" style="101" customWidth="1"/>
    <col min="6662" max="6676" width="5.42578125" style="101" customWidth="1"/>
    <col min="6677" max="6913" width="9.140625" style="101"/>
    <col min="6914" max="6917" width="5.5703125" style="101" customWidth="1"/>
    <col min="6918" max="6932" width="5.42578125" style="101" customWidth="1"/>
    <col min="6933" max="7169" width="9.140625" style="101"/>
    <col min="7170" max="7173" width="5.5703125" style="101" customWidth="1"/>
    <col min="7174" max="7188" width="5.42578125" style="101" customWidth="1"/>
    <col min="7189" max="7425" width="9.140625" style="101"/>
    <col min="7426" max="7429" width="5.5703125" style="101" customWidth="1"/>
    <col min="7430" max="7444" width="5.42578125" style="101" customWidth="1"/>
    <col min="7445" max="7681" width="9.140625" style="101"/>
    <col min="7682" max="7685" width="5.5703125" style="101" customWidth="1"/>
    <col min="7686" max="7700" width="5.42578125" style="101" customWidth="1"/>
    <col min="7701" max="7937" width="9.140625" style="101"/>
    <col min="7938" max="7941" width="5.5703125" style="101" customWidth="1"/>
    <col min="7942" max="7956" width="5.42578125" style="101" customWidth="1"/>
    <col min="7957" max="8193" width="9.140625" style="101"/>
    <col min="8194" max="8197" width="5.5703125" style="101" customWidth="1"/>
    <col min="8198" max="8212" width="5.42578125" style="101" customWidth="1"/>
    <col min="8213" max="8449" width="9.140625" style="101"/>
    <col min="8450" max="8453" width="5.5703125" style="101" customWidth="1"/>
    <col min="8454" max="8468" width="5.42578125" style="101" customWidth="1"/>
    <col min="8469" max="8705" width="9.140625" style="101"/>
    <col min="8706" max="8709" width="5.5703125" style="101" customWidth="1"/>
    <col min="8710" max="8724" width="5.42578125" style="101" customWidth="1"/>
    <col min="8725" max="8961" width="9.140625" style="101"/>
    <col min="8962" max="8965" width="5.5703125" style="101" customWidth="1"/>
    <col min="8966" max="8980" width="5.42578125" style="101" customWidth="1"/>
    <col min="8981" max="9217" width="9.140625" style="101"/>
    <col min="9218" max="9221" width="5.5703125" style="101" customWidth="1"/>
    <col min="9222" max="9236" width="5.42578125" style="101" customWidth="1"/>
    <col min="9237" max="9473" width="9.140625" style="101"/>
    <col min="9474" max="9477" width="5.5703125" style="101" customWidth="1"/>
    <col min="9478" max="9492" width="5.42578125" style="101" customWidth="1"/>
    <col min="9493" max="9729" width="9.140625" style="101"/>
    <col min="9730" max="9733" width="5.5703125" style="101" customWidth="1"/>
    <col min="9734" max="9748" width="5.42578125" style="101" customWidth="1"/>
    <col min="9749" max="9985" width="9.140625" style="101"/>
    <col min="9986" max="9989" width="5.5703125" style="101" customWidth="1"/>
    <col min="9990" max="10004" width="5.42578125" style="101" customWidth="1"/>
    <col min="10005" max="10241" width="9.140625" style="101"/>
    <col min="10242" max="10245" width="5.5703125" style="101" customWidth="1"/>
    <col min="10246" max="10260" width="5.42578125" style="101" customWidth="1"/>
    <col min="10261" max="10497" width="9.140625" style="101"/>
    <col min="10498" max="10501" width="5.5703125" style="101" customWidth="1"/>
    <col min="10502" max="10516" width="5.42578125" style="101" customWidth="1"/>
    <col min="10517" max="10753" width="9.140625" style="101"/>
    <col min="10754" max="10757" width="5.5703125" style="101" customWidth="1"/>
    <col min="10758" max="10772" width="5.42578125" style="101" customWidth="1"/>
    <col min="10773" max="11009" width="9.140625" style="101"/>
    <col min="11010" max="11013" width="5.5703125" style="101" customWidth="1"/>
    <col min="11014" max="11028" width="5.42578125" style="101" customWidth="1"/>
    <col min="11029" max="11265" width="9.140625" style="101"/>
    <col min="11266" max="11269" width="5.5703125" style="101" customWidth="1"/>
    <col min="11270" max="11284" width="5.42578125" style="101" customWidth="1"/>
    <col min="11285" max="11521" width="9.140625" style="101"/>
    <col min="11522" max="11525" width="5.5703125" style="101" customWidth="1"/>
    <col min="11526" max="11540" width="5.42578125" style="101" customWidth="1"/>
    <col min="11541" max="11777" width="9.140625" style="101"/>
    <col min="11778" max="11781" width="5.5703125" style="101" customWidth="1"/>
    <col min="11782" max="11796" width="5.42578125" style="101" customWidth="1"/>
    <col min="11797" max="12033" width="9.140625" style="101"/>
    <col min="12034" max="12037" width="5.5703125" style="101" customWidth="1"/>
    <col min="12038" max="12052" width="5.42578125" style="101" customWidth="1"/>
    <col min="12053" max="12289" width="9.140625" style="101"/>
    <col min="12290" max="12293" width="5.5703125" style="101" customWidth="1"/>
    <col min="12294" max="12308" width="5.42578125" style="101" customWidth="1"/>
    <col min="12309" max="12545" width="9.140625" style="101"/>
    <col min="12546" max="12549" width="5.5703125" style="101" customWidth="1"/>
    <col min="12550" max="12564" width="5.42578125" style="101" customWidth="1"/>
    <col min="12565" max="12801" width="9.140625" style="101"/>
    <col min="12802" max="12805" width="5.5703125" style="101" customWidth="1"/>
    <col min="12806" max="12820" width="5.42578125" style="101" customWidth="1"/>
    <col min="12821" max="13057" width="9.140625" style="101"/>
    <col min="13058" max="13061" width="5.5703125" style="101" customWidth="1"/>
    <col min="13062" max="13076" width="5.42578125" style="101" customWidth="1"/>
    <col min="13077" max="13313" width="9.140625" style="101"/>
    <col min="13314" max="13317" width="5.5703125" style="101" customWidth="1"/>
    <col min="13318" max="13332" width="5.42578125" style="101" customWidth="1"/>
    <col min="13333" max="13569" width="9.140625" style="101"/>
    <col min="13570" max="13573" width="5.5703125" style="101" customWidth="1"/>
    <col min="13574" max="13588" width="5.42578125" style="101" customWidth="1"/>
    <col min="13589" max="13825" width="9.140625" style="101"/>
    <col min="13826" max="13829" width="5.5703125" style="101" customWidth="1"/>
    <col min="13830" max="13844" width="5.42578125" style="101" customWidth="1"/>
    <col min="13845" max="14081" width="9.140625" style="101"/>
    <col min="14082" max="14085" width="5.5703125" style="101" customWidth="1"/>
    <col min="14086" max="14100" width="5.42578125" style="101" customWidth="1"/>
    <col min="14101" max="14337" width="9.140625" style="101"/>
    <col min="14338" max="14341" width="5.5703125" style="101" customWidth="1"/>
    <col min="14342" max="14356" width="5.42578125" style="101" customWidth="1"/>
    <col min="14357" max="14593" width="9.140625" style="101"/>
    <col min="14594" max="14597" width="5.5703125" style="101" customWidth="1"/>
    <col min="14598" max="14612" width="5.42578125" style="101" customWidth="1"/>
    <col min="14613" max="14849" width="9.140625" style="101"/>
    <col min="14850" max="14853" width="5.5703125" style="101" customWidth="1"/>
    <col min="14854" max="14868" width="5.42578125" style="101" customWidth="1"/>
    <col min="14869" max="15105" width="9.140625" style="101"/>
    <col min="15106" max="15109" width="5.5703125" style="101" customWidth="1"/>
    <col min="15110" max="15124" width="5.42578125" style="101" customWidth="1"/>
    <col min="15125" max="15361" width="9.140625" style="101"/>
    <col min="15362" max="15365" width="5.5703125" style="101" customWidth="1"/>
    <col min="15366" max="15380" width="5.42578125" style="101" customWidth="1"/>
    <col min="15381" max="15617" width="9.140625" style="101"/>
    <col min="15618" max="15621" width="5.5703125" style="101" customWidth="1"/>
    <col min="15622" max="15636" width="5.42578125" style="101" customWidth="1"/>
    <col min="15637" max="15873" width="9.140625" style="101"/>
    <col min="15874" max="15877" width="5.5703125" style="101" customWidth="1"/>
    <col min="15878" max="15892" width="5.42578125" style="101" customWidth="1"/>
    <col min="15893" max="16129" width="9.140625" style="101"/>
    <col min="16130" max="16133" width="5.5703125" style="101" customWidth="1"/>
    <col min="16134" max="16148" width="5.42578125" style="101" customWidth="1"/>
    <col min="16149" max="16384" width="9.140625" style="101"/>
  </cols>
  <sheetData>
    <row r="1" spans="2:20" ht="21" customHeight="1">
      <c r="B1" s="460" t="s">
        <v>45</v>
      </c>
      <c r="C1" s="460"/>
      <c r="D1" s="460"/>
      <c r="E1" s="460"/>
      <c r="F1" s="460"/>
      <c r="G1" s="460"/>
      <c r="H1" s="460"/>
      <c r="I1" s="460"/>
      <c r="J1" s="460"/>
      <c r="K1" s="460"/>
      <c r="L1" s="460"/>
      <c r="M1" s="460"/>
      <c r="N1" s="460"/>
      <c r="O1" s="460"/>
      <c r="P1" s="460"/>
      <c r="Q1" s="460"/>
      <c r="R1" s="460"/>
      <c r="S1" s="460"/>
      <c r="T1" s="460"/>
    </row>
    <row r="2" spans="2:20" ht="9.9499999999999993" customHeight="1" thickBot="1">
      <c r="B2" s="102"/>
      <c r="C2" s="102"/>
      <c r="D2" s="102"/>
      <c r="E2" s="102"/>
      <c r="F2" s="102"/>
      <c r="G2" s="102"/>
    </row>
    <row r="3" spans="2:20" ht="24.95" customHeight="1" thickBot="1">
      <c r="B3" s="103"/>
      <c r="C3" s="103"/>
      <c r="D3" s="103"/>
      <c r="E3" s="103"/>
      <c r="F3" s="103"/>
      <c r="G3" s="103"/>
      <c r="J3" s="104"/>
      <c r="K3" s="461" t="s">
        <v>46</v>
      </c>
      <c r="L3" s="461"/>
      <c r="M3" s="461"/>
      <c r="N3" s="462"/>
      <c r="O3" s="463" t="s">
        <v>47</v>
      </c>
      <c r="P3" s="464"/>
      <c r="Q3" s="464"/>
      <c r="R3" s="464"/>
      <c r="S3" s="464"/>
      <c r="T3" s="465"/>
    </row>
    <row r="4" spans="2:20" ht="11.25" customHeight="1">
      <c r="B4" s="103"/>
      <c r="C4" s="103"/>
      <c r="D4" s="103"/>
      <c r="E4" s="103"/>
      <c r="F4" s="103"/>
      <c r="G4" s="103"/>
      <c r="J4" s="105"/>
      <c r="K4" s="105"/>
      <c r="L4" s="106"/>
      <c r="M4" s="106"/>
      <c r="N4" s="106"/>
      <c r="O4" s="106"/>
      <c r="P4" s="106"/>
      <c r="Q4" s="106"/>
      <c r="R4" s="106"/>
      <c r="S4" s="106"/>
      <c r="T4" s="106"/>
    </row>
    <row r="5" spans="2:20" ht="21" customHeight="1">
      <c r="B5" s="466" t="s">
        <v>48</v>
      </c>
      <c r="C5" s="466"/>
      <c r="D5" s="466"/>
      <c r="E5" s="466"/>
      <c r="F5" s="466"/>
      <c r="G5" s="466"/>
      <c r="H5" s="466"/>
      <c r="J5" s="104"/>
      <c r="K5" s="104"/>
      <c r="L5" s="107"/>
      <c r="M5" s="107"/>
      <c r="N5" s="107"/>
      <c r="O5" s="107"/>
      <c r="P5" s="107"/>
      <c r="Q5" s="107"/>
      <c r="R5" s="107"/>
      <c r="S5" s="107"/>
      <c r="T5" s="107"/>
    </row>
    <row r="6" spans="2:20" ht="13.5" customHeight="1">
      <c r="B6" s="103"/>
      <c r="C6" s="103"/>
      <c r="D6" s="103"/>
      <c r="E6" s="103"/>
      <c r="F6" s="103"/>
      <c r="G6" s="103"/>
      <c r="J6" s="104"/>
      <c r="K6" s="104"/>
      <c r="L6" s="107"/>
      <c r="M6" s="107"/>
      <c r="N6" s="107"/>
      <c r="O6" s="107"/>
      <c r="P6" s="107"/>
      <c r="Q6" s="107"/>
      <c r="R6" s="107"/>
      <c r="S6" s="107"/>
      <c r="T6" s="107"/>
    </row>
    <row r="7" spans="2:20" s="107" customFormat="1" ht="11.25" customHeight="1">
      <c r="B7" s="467" t="s">
        <v>49</v>
      </c>
      <c r="C7" s="467"/>
      <c r="D7" s="467"/>
      <c r="E7" s="467"/>
      <c r="F7" s="467"/>
      <c r="G7" s="467"/>
      <c r="H7" s="467"/>
      <c r="I7" s="467"/>
      <c r="J7" s="467"/>
      <c r="K7" s="467"/>
      <c r="L7" s="467"/>
      <c r="M7" s="467"/>
      <c r="N7" s="467"/>
      <c r="O7" s="467"/>
      <c r="P7" s="467"/>
      <c r="Q7" s="467"/>
      <c r="R7" s="467"/>
      <c r="S7" s="467"/>
      <c r="T7" s="467"/>
    </row>
    <row r="8" spans="2:20" s="107" customFormat="1" ht="11.25" customHeight="1">
      <c r="B8" s="449" t="s">
        <v>50</v>
      </c>
      <c r="C8" s="449"/>
      <c r="D8" s="449"/>
      <c r="E8" s="449"/>
      <c r="F8" s="449"/>
      <c r="G8" s="449"/>
      <c r="H8" s="449"/>
      <c r="I8" s="449"/>
      <c r="J8" s="449"/>
      <c r="K8" s="449"/>
      <c r="L8" s="449"/>
      <c r="M8" s="449"/>
      <c r="N8" s="449"/>
      <c r="O8" s="449"/>
      <c r="P8" s="449"/>
      <c r="Q8" s="449"/>
      <c r="R8" s="449"/>
      <c r="S8" s="449"/>
      <c r="T8" s="449"/>
    </row>
    <row r="9" spans="2:20" s="107" customFormat="1" ht="11.25" customHeight="1">
      <c r="B9" s="449" t="s">
        <v>51</v>
      </c>
      <c r="C9" s="449"/>
      <c r="D9" s="449"/>
      <c r="E9" s="449"/>
      <c r="F9" s="449"/>
      <c r="G9" s="449"/>
      <c r="H9" s="449"/>
      <c r="I9" s="449"/>
      <c r="J9" s="449"/>
      <c r="K9" s="449"/>
      <c r="L9" s="449"/>
      <c r="M9" s="449"/>
      <c r="N9" s="449"/>
      <c r="O9" s="449"/>
      <c r="P9" s="449"/>
      <c r="Q9" s="449"/>
      <c r="R9" s="449"/>
      <c r="S9" s="449"/>
      <c r="T9" s="449"/>
    </row>
    <row r="10" spans="2:20" s="107" customFormat="1" ht="11.25" customHeight="1">
      <c r="B10" s="449" t="s">
        <v>52</v>
      </c>
      <c r="C10" s="449"/>
      <c r="D10" s="449"/>
      <c r="E10" s="449"/>
      <c r="F10" s="449"/>
      <c r="G10" s="449"/>
      <c r="H10" s="449"/>
      <c r="I10" s="449"/>
      <c r="J10" s="449"/>
      <c r="K10" s="449"/>
      <c r="L10" s="449"/>
      <c r="M10" s="449"/>
      <c r="N10" s="449"/>
      <c r="O10" s="449"/>
      <c r="P10" s="449"/>
      <c r="Q10" s="449"/>
      <c r="R10" s="449"/>
      <c r="S10" s="449"/>
      <c r="T10" s="449"/>
    </row>
    <row r="11" spans="2:20" s="107" customFormat="1" ht="11.25" customHeight="1">
      <c r="B11" s="449" t="s">
        <v>53</v>
      </c>
      <c r="C11" s="449"/>
      <c r="D11" s="449"/>
      <c r="E11" s="449"/>
      <c r="F11" s="449"/>
      <c r="G11" s="449"/>
      <c r="H11" s="449"/>
      <c r="I11" s="449"/>
      <c r="J11" s="449"/>
      <c r="K11" s="449"/>
      <c r="L11" s="449"/>
      <c r="M11" s="449"/>
      <c r="N11" s="449"/>
      <c r="O11" s="449"/>
      <c r="P11" s="449"/>
      <c r="Q11" s="449"/>
      <c r="R11" s="449"/>
      <c r="S11" s="449"/>
      <c r="T11" s="449"/>
    </row>
    <row r="12" spans="2:20" s="107" customFormat="1" ht="12" customHeight="1">
      <c r="B12" s="450" t="s">
        <v>54</v>
      </c>
      <c r="C12" s="450"/>
      <c r="D12" s="450"/>
      <c r="E12" s="450"/>
      <c r="F12" s="450"/>
      <c r="G12" s="450"/>
      <c r="H12" s="450"/>
      <c r="I12" s="450"/>
      <c r="J12" s="450"/>
      <c r="K12" s="450"/>
      <c r="L12" s="450"/>
      <c r="M12" s="450"/>
      <c r="N12" s="450"/>
      <c r="O12" s="450"/>
      <c r="P12" s="450"/>
      <c r="Q12" s="450"/>
      <c r="R12" s="450"/>
      <c r="S12" s="450"/>
      <c r="T12" s="450"/>
    </row>
    <row r="13" spans="2:20" s="107" customFormat="1" ht="18.95" customHeight="1">
      <c r="B13" s="104"/>
      <c r="C13" s="104"/>
      <c r="D13" s="104"/>
      <c r="E13" s="104"/>
      <c r="F13" s="108"/>
      <c r="G13" s="108"/>
      <c r="H13" s="108"/>
      <c r="I13" s="109"/>
      <c r="J13" s="451" t="s">
        <v>55</v>
      </c>
      <c r="K13" s="451"/>
      <c r="L13" s="101"/>
      <c r="M13" s="384"/>
      <c r="N13" s="384"/>
      <c r="O13" s="101"/>
      <c r="P13" s="101"/>
      <c r="Q13" s="101"/>
      <c r="R13" s="101"/>
      <c r="S13" s="101"/>
      <c r="T13" s="110"/>
    </row>
    <row r="14" spans="2:20" s="107" customFormat="1" ht="18.95" customHeight="1">
      <c r="B14" s="452" t="s">
        <v>56</v>
      </c>
      <c r="C14" s="453"/>
      <c r="D14" s="453"/>
      <c r="E14" s="454"/>
      <c r="F14" s="108"/>
      <c r="G14" s="108"/>
      <c r="H14" s="108"/>
      <c r="I14" s="109"/>
      <c r="J14" s="111" t="s">
        <v>57</v>
      </c>
      <c r="K14" s="111"/>
      <c r="L14" s="101"/>
      <c r="M14" s="384"/>
      <c r="N14" s="384"/>
      <c r="O14" s="101"/>
      <c r="P14" s="101"/>
      <c r="Q14" s="101"/>
      <c r="R14" s="101"/>
      <c r="S14" s="101"/>
      <c r="T14" s="110"/>
    </row>
    <row r="15" spans="2:20" ht="18.95" customHeight="1">
      <c r="B15" s="112"/>
      <c r="C15" s="113"/>
      <c r="D15" s="113"/>
      <c r="E15" s="114"/>
      <c r="I15" s="109"/>
      <c r="J15" s="111" t="s">
        <v>58</v>
      </c>
      <c r="K15" s="111"/>
      <c r="M15" s="384"/>
      <c r="N15" s="384"/>
      <c r="T15" s="191" t="s">
        <v>131</v>
      </c>
    </row>
    <row r="16" spans="2:20" ht="9" customHeight="1"/>
    <row r="17" spans="2:20" ht="9.9499999999999993" customHeight="1" thickBot="1"/>
    <row r="18" spans="2:20" ht="16.5" customHeight="1">
      <c r="B18" s="455" t="s">
        <v>59</v>
      </c>
      <c r="C18" s="456"/>
      <c r="D18" s="456"/>
      <c r="E18" s="456"/>
      <c r="F18" s="457"/>
      <c r="G18" s="458"/>
      <c r="H18" s="458"/>
      <c r="I18" s="458"/>
      <c r="J18" s="458"/>
      <c r="K18" s="458"/>
      <c r="L18" s="458"/>
      <c r="M18" s="458"/>
      <c r="N18" s="458"/>
      <c r="O18" s="458"/>
      <c r="P18" s="458"/>
      <c r="Q18" s="458"/>
      <c r="R18" s="458"/>
      <c r="S18" s="458"/>
      <c r="T18" s="459"/>
    </row>
    <row r="19" spans="2:20" ht="27.95" customHeight="1">
      <c r="B19" s="444" t="s">
        <v>60</v>
      </c>
      <c r="C19" s="445"/>
      <c r="D19" s="445"/>
      <c r="E19" s="445"/>
      <c r="F19" s="446"/>
      <c r="G19" s="447"/>
      <c r="H19" s="447"/>
      <c r="I19" s="447"/>
      <c r="J19" s="447"/>
      <c r="K19" s="447"/>
      <c r="L19" s="447"/>
      <c r="M19" s="447"/>
      <c r="N19" s="447"/>
      <c r="O19" s="447"/>
      <c r="P19" s="447"/>
      <c r="Q19" s="447"/>
      <c r="R19" s="447"/>
      <c r="S19" s="447"/>
      <c r="T19" s="448"/>
    </row>
    <row r="20" spans="2:20" ht="16.5" customHeight="1">
      <c r="B20" s="431" t="s">
        <v>59</v>
      </c>
      <c r="C20" s="432"/>
      <c r="D20" s="432"/>
      <c r="E20" s="432"/>
      <c r="F20" s="433"/>
      <c r="G20" s="434"/>
      <c r="H20" s="434"/>
      <c r="I20" s="434"/>
      <c r="J20" s="434"/>
      <c r="K20" s="434"/>
      <c r="L20" s="434"/>
      <c r="M20" s="434"/>
      <c r="N20" s="434"/>
      <c r="O20" s="434"/>
      <c r="P20" s="434"/>
      <c r="Q20" s="434"/>
      <c r="R20" s="434"/>
      <c r="S20" s="434"/>
      <c r="T20" s="435"/>
    </row>
    <row r="21" spans="2:20" ht="27.95" customHeight="1">
      <c r="B21" s="436" t="s">
        <v>61</v>
      </c>
      <c r="C21" s="437"/>
      <c r="D21" s="437"/>
      <c r="E21" s="437"/>
      <c r="F21" s="438" t="s">
        <v>62</v>
      </c>
      <c r="G21" s="439"/>
      <c r="H21" s="439"/>
      <c r="I21" s="439"/>
      <c r="J21" s="439"/>
      <c r="K21" s="439"/>
      <c r="L21" s="439"/>
      <c r="M21" s="439"/>
      <c r="N21" s="439"/>
      <c r="O21" s="439"/>
      <c r="P21" s="439"/>
      <c r="Q21" s="439"/>
      <c r="R21" s="439"/>
      <c r="S21" s="439"/>
      <c r="T21" s="440"/>
    </row>
    <row r="22" spans="2:20" ht="27.95" customHeight="1">
      <c r="B22" s="441" t="s">
        <v>132</v>
      </c>
      <c r="C22" s="442"/>
      <c r="D22" s="442"/>
      <c r="E22" s="443"/>
      <c r="F22" s="438" t="s">
        <v>62</v>
      </c>
      <c r="G22" s="439"/>
      <c r="H22" s="439"/>
      <c r="I22" s="439"/>
      <c r="J22" s="439"/>
      <c r="K22" s="439"/>
      <c r="L22" s="439"/>
      <c r="M22" s="439"/>
      <c r="N22" s="439"/>
      <c r="O22" s="439"/>
      <c r="P22" s="439"/>
      <c r="Q22" s="439"/>
      <c r="R22" s="439"/>
      <c r="S22" s="439"/>
      <c r="T22" s="440"/>
    </row>
    <row r="23" spans="2:20" ht="25.5" customHeight="1" thickBot="1">
      <c r="B23" s="419" t="s">
        <v>63</v>
      </c>
      <c r="C23" s="420"/>
      <c r="D23" s="420"/>
      <c r="E23" s="421"/>
      <c r="F23" s="422" t="s">
        <v>64</v>
      </c>
      <c r="G23" s="423"/>
      <c r="H23" s="423"/>
      <c r="I23" s="423"/>
      <c r="J23" s="424"/>
      <c r="K23" s="425" t="s">
        <v>65</v>
      </c>
      <c r="L23" s="420"/>
      <c r="M23" s="420"/>
      <c r="N23" s="421"/>
      <c r="O23" s="422" t="s">
        <v>64</v>
      </c>
      <c r="P23" s="423"/>
      <c r="Q23" s="423"/>
      <c r="R23" s="423"/>
      <c r="S23" s="423"/>
      <c r="T23" s="426"/>
    </row>
    <row r="24" spans="2:20" ht="18" customHeight="1" thickBot="1">
      <c r="B24" s="115" t="s">
        <v>66</v>
      </c>
      <c r="C24" s="115"/>
      <c r="D24" s="115"/>
      <c r="E24" s="115"/>
      <c r="F24" s="115"/>
      <c r="G24" s="115"/>
      <c r="H24" s="115"/>
      <c r="I24" s="115"/>
      <c r="J24" s="115"/>
      <c r="K24" s="115"/>
      <c r="L24" s="115"/>
      <c r="M24" s="115"/>
      <c r="N24" s="115"/>
      <c r="O24" s="115"/>
      <c r="P24" s="115"/>
      <c r="Q24" s="115"/>
      <c r="R24" s="115"/>
      <c r="S24" s="115"/>
      <c r="T24" s="115"/>
    </row>
    <row r="25" spans="2:20" ht="16.5" customHeight="1">
      <c r="B25" s="427" t="s">
        <v>59</v>
      </c>
      <c r="C25" s="428"/>
      <c r="D25" s="428"/>
      <c r="E25" s="429"/>
      <c r="F25" s="116"/>
      <c r="G25" s="117"/>
      <c r="H25" s="117"/>
      <c r="I25" s="117"/>
      <c r="J25" s="118"/>
      <c r="K25" s="430" t="s">
        <v>59</v>
      </c>
      <c r="L25" s="428"/>
      <c r="M25" s="428"/>
      <c r="N25" s="429"/>
      <c r="O25" s="119"/>
      <c r="P25" s="119"/>
      <c r="Q25" s="119"/>
      <c r="R25" s="119"/>
      <c r="S25" s="119"/>
      <c r="T25" s="120"/>
    </row>
    <row r="26" spans="2:20" ht="27.95" customHeight="1">
      <c r="B26" s="395" t="s">
        <v>67</v>
      </c>
      <c r="C26" s="396"/>
      <c r="D26" s="396"/>
      <c r="E26" s="397"/>
      <c r="F26" s="121"/>
      <c r="G26" s="122"/>
      <c r="H26" s="122"/>
      <c r="I26" s="122"/>
      <c r="J26" s="123"/>
      <c r="K26" s="398" t="s">
        <v>68</v>
      </c>
      <c r="L26" s="396"/>
      <c r="M26" s="396"/>
      <c r="N26" s="397"/>
      <c r="O26" s="122"/>
      <c r="P26" s="122"/>
      <c r="Q26" s="122"/>
      <c r="R26" s="122"/>
      <c r="S26" s="122"/>
      <c r="T26" s="124"/>
    </row>
    <row r="27" spans="2:20" ht="21" customHeight="1">
      <c r="B27" s="399" t="s">
        <v>69</v>
      </c>
      <c r="C27" s="400"/>
      <c r="D27" s="400"/>
      <c r="E27" s="401"/>
      <c r="F27" s="125"/>
      <c r="G27" s="126"/>
      <c r="H27" s="127"/>
      <c r="I27" s="127"/>
      <c r="J27" s="128"/>
      <c r="K27" s="402" t="s">
        <v>70</v>
      </c>
      <c r="L27" s="400"/>
      <c r="M27" s="400"/>
      <c r="N27" s="401"/>
      <c r="O27" s="403"/>
      <c r="P27" s="404"/>
      <c r="Q27" s="405"/>
      <c r="R27" s="129"/>
      <c r="S27" s="127"/>
      <c r="T27" s="130"/>
    </row>
    <row r="28" spans="2:20" ht="21" customHeight="1">
      <c r="B28" s="406" t="s">
        <v>71</v>
      </c>
      <c r="C28" s="407"/>
      <c r="D28" s="407"/>
      <c r="E28" s="408"/>
      <c r="F28" s="409" t="s">
        <v>72</v>
      </c>
      <c r="G28" s="410"/>
      <c r="H28" s="411" t="s">
        <v>73</v>
      </c>
      <c r="I28" s="412"/>
      <c r="J28" s="402" t="s">
        <v>74</v>
      </c>
      <c r="K28" s="400"/>
      <c r="L28" s="400"/>
      <c r="M28" s="400"/>
      <c r="N28" s="131"/>
      <c r="O28" s="127"/>
      <c r="P28" s="127"/>
      <c r="Q28" s="127"/>
      <c r="R28" s="127"/>
      <c r="S28" s="127"/>
      <c r="T28" s="130"/>
    </row>
    <row r="29" spans="2:20" ht="21" customHeight="1">
      <c r="B29" s="413" t="s">
        <v>75</v>
      </c>
      <c r="C29" s="414"/>
      <c r="D29" s="414"/>
      <c r="E29" s="415"/>
      <c r="F29" s="132"/>
      <c r="G29" s="132"/>
      <c r="H29" s="132"/>
      <c r="I29" s="132"/>
      <c r="J29" s="132"/>
      <c r="K29" s="132"/>
      <c r="L29" s="132"/>
      <c r="M29" s="132"/>
      <c r="N29" s="132"/>
      <c r="O29" s="132"/>
      <c r="P29" s="132"/>
      <c r="Q29" s="132"/>
      <c r="R29" s="132"/>
      <c r="S29" s="132"/>
      <c r="T29" s="133"/>
    </row>
    <row r="30" spans="2:20" ht="21" customHeight="1">
      <c r="B30" s="416"/>
      <c r="C30" s="417"/>
      <c r="D30" s="417"/>
      <c r="E30" s="418"/>
      <c r="F30" s="132"/>
      <c r="G30" s="132"/>
      <c r="H30" s="132"/>
      <c r="I30" s="132"/>
      <c r="J30" s="132"/>
      <c r="K30" s="132"/>
      <c r="L30" s="132"/>
      <c r="M30" s="132"/>
      <c r="N30" s="132"/>
      <c r="O30" s="132"/>
      <c r="P30" s="132"/>
      <c r="Q30" s="132"/>
      <c r="R30" s="132"/>
      <c r="S30" s="132"/>
      <c r="T30" s="133"/>
    </row>
    <row r="31" spans="2:20" ht="4.5" customHeight="1">
      <c r="B31" s="134"/>
      <c r="T31" s="135"/>
    </row>
    <row r="32" spans="2:20" ht="11.25" customHeight="1">
      <c r="B32" s="386" t="s">
        <v>76</v>
      </c>
      <c r="C32" s="387"/>
      <c r="D32" s="387"/>
      <c r="E32" s="387"/>
      <c r="F32" s="387"/>
      <c r="G32" s="387"/>
      <c r="H32" s="387"/>
      <c r="I32" s="387"/>
      <c r="J32" s="387"/>
      <c r="K32" s="387"/>
      <c r="L32" s="387"/>
      <c r="M32" s="387"/>
      <c r="N32" s="387"/>
      <c r="O32" s="387"/>
      <c r="P32" s="387"/>
      <c r="Q32" s="387"/>
      <c r="R32" s="387"/>
      <c r="S32" s="387"/>
      <c r="T32" s="388"/>
    </row>
    <row r="33" spans="2:20" ht="11.25" customHeight="1">
      <c r="B33" s="386" t="s">
        <v>77</v>
      </c>
      <c r="C33" s="387"/>
      <c r="D33" s="387"/>
      <c r="E33" s="387"/>
      <c r="F33" s="387"/>
      <c r="G33" s="387"/>
      <c r="H33" s="387"/>
      <c r="I33" s="387"/>
      <c r="J33" s="387"/>
      <c r="K33" s="387"/>
      <c r="L33" s="387"/>
      <c r="M33" s="387"/>
      <c r="N33" s="387"/>
      <c r="O33" s="387"/>
      <c r="P33" s="387"/>
      <c r="Q33" s="387"/>
      <c r="R33" s="387"/>
      <c r="S33" s="387"/>
      <c r="T33" s="388"/>
    </row>
    <row r="34" spans="2:20" ht="11.25" customHeight="1">
      <c r="B34" s="386" t="s">
        <v>78</v>
      </c>
      <c r="C34" s="387"/>
      <c r="D34" s="387"/>
      <c r="E34" s="387"/>
      <c r="F34" s="387"/>
      <c r="G34" s="387"/>
      <c r="H34" s="387"/>
      <c r="I34" s="387"/>
      <c r="J34" s="387"/>
      <c r="K34" s="387"/>
      <c r="L34" s="387"/>
      <c r="M34" s="387"/>
      <c r="N34" s="387"/>
      <c r="O34" s="387"/>
      <c r="P34" s="387"/>
      <c r="Q34" s="387"/>
      <c r="R34" s="387"/>
      <c r="S34" s="387"/>
      <c r="T34" s="388"/>
    </row>
    <row r="35" spans="2:20" ht="11.25" customHeight="1">
      <c r="B35" s="386" t="s">
        <v>79</v>
      </c>
      <c r="C35" s="387"/>
      <c r="D35" s="387"/>
      <c r="E35" s="387"/>
      <c r="F35" s="387"/>
      <c r="G35" s="387"/>
      <c r="H35" s="387"/>
      <c r="I35" s="387"/>
      <c r="J35" s="387"/>
      <c r="K35" s="387"/>
      <c r="L35" s="387"/>
      <c r="M35" s="387"/>
      <c r="N35" s="387"/>
      <c r="O35" s="387"/>
      <c r="P35" s="387"/>
      <c r="Q35" s="387"/>
      <c r="R35" s="387"/>
      <c r="S35" s="387"/>
      <c r="T35" s="388"/>
    </row>
    <row r="36" spans="2:20" ht="11.25" customHeight="1">
      <c r="B36" s="386" t="s">
        <v>80</v>
      </c>
      <c r="C36" s="387"/>
      <c r="D36" s="387"/>
      <c r="E36" s="387"/>
      <c r="F36" s="387"/>
      <c r="G36" s="387"/>
      <c r="H36" s="387"/>
      <c r="I36" s="387"/>
      <c r="J36" s="387"/>
      <c r="K36" s="387"/>
      <c r="L36" s="387"/>
      <c r="M36" s="387"/>
      <c r="N36" s="387"/>
      <c r="O36" s="387"/>
      <c r="P36" s="387"/>
      <c r="Q36" s="387"/>
      <c r="R36" s="387"/>
      <c r="S36" s="387"/>
      <c r="T36" s="388"/>
    </row>
    <row r="37" spans="2:20" ht="3.75" customHeight="1">
      <c r="B37" s="136"/>
      <c r="C37" s="107"/>
      <c r="D37" s="107"/>
      <c r="E37" s="107"/>
      <c r="F37" s="107"/>
      <c r="G37" s="107"/>
      <c r="H37" s="107"/>
      <c r="I37" s="107"/>
      <c r="J37" s="107"/>
      <c r="K37" s="107"/>
      <c r="L37" s="107"/>
      <c r="M37" s="107"/>
      <c r="N37" s="107"/>
      <c r="O37" s="107"/>
      <c r="P37" s="107"/>
      <c r="Q37" s="107"/>
      <c r="R37" s="107"/>
      <c r="S37" s="107"/>
      <c r="T37" s="137"/>
    </row>
    <row r="38" spans="2:20" ht="12" customHeight="1">
      <c r="B38" s="136"/>
      <c r="C38" s="107"/>
      <c r="D38" s="384" t="s">
        <v>81</v>
      </c>
      <c r="E38" s="384"/>
      <c r="F38" s="384"/>
      <c r="G38" s="384"/>
      <c r="H38" s="384"/>
      <c r="I38" s="384"/>
      <c r="J38" s="384" t="s">
        <v>82</v>
      </c>
      <c r="K38" s="384"/>
      <c r="L38" s="384"/>
      <c r="M38" s="384"/>
      <c r="N38" s="384"/>
      <c r="O38" s="384"/>
      <c r="P38" s="384"/>
      <c r="Q38" s="384"/>
      <c r="R38" s="107"/>
      <c r="S38" s="107"/>
      <c r="T38" s="135"/>
    </row>
    <row r="39" spans="2:20" ht="3" customHeight="1">
      <c r="B39" s="136"/>
      <c r="C39" s="107"/>
      <c r="D39" s="138"/>
      <c r="E39" s="139"/>
      <c r="F39" s="139"/>
      <c r="G39" s="139"/>
      <c r="H39" s="139"/>
      <c r="I39" s="139"/>
      <c r="J39" s="107"/>
      <c r="K39" s="107"/>
      <c r="L39" s="107"/>
      <c r="M39" s="107"/>
      <c r="N39" s="107"/>
      <c r="O39" s="107"/>
      <c r="P39" s="107"/>
      <c r="Q39" s="107"/>
      <c r="R39" s="107"/>
      <c r="S39" s="107"/>
      <c r="T39" s="135"/>
    </row>
    <row r="40" spans="2:20" ht="12.75" customHeight="1">
      <c r="B40" s="136"/>
      <c r="C40" s="107"/>
      <c r="D40" s="107"/>
      <c r="E40" s="140" t="s">
        <v>83</v>
      </c>
      <c r="F40" s="140" t="s">
        <v>84</v>
      </c>
      <c r="G40" s="140" t="s">
        <v>85</v>
      </c>
      <c r="H40" s="140" t="s">
        <v>86</v>
      </c>
      <c r="I40" s="140" t="s">
        <v>87</v>
      </c>
      <c r="J40" s="141"/>
      <c r="K40" s="140" t="s">
        <v>88</v>
      </c>
      <c r="L40" s="140" t="s">
        <v>89</v>
      </c>
      <c r="M40" s="140" t="s">
        <v>90</v>
      </c>
      <c r="N40" s="140" t="s">
        <v>91</v>
      </c>
      <c r="O40" s="140" t="s">
        <v>92</v>
      </c>
      <c r="T40" s="135"/>
    </row>
    <row r="41" spans="2:20" ht="12.75" customHeight="1">
      <c r="B41" s="136"/>
      <c r="C41" s="107"/>
      <c r="D41" s="107"/>
      <c r="E41" s="140" t="s">
        <v>90</v>
      </c>
      <c r="F41" s="140" t="s">
        <v>91</v>
      </c>
      <c r="G41" s="140" t="s">
        <v>92</v>
      </c>
      <c r="H41" s="140" t="s">
        <v>93</v>
      </c>
      <c r="I41" s="140"/>
      <c r="J41" s="141"/>
      <c r="K41" s="140" t="s">
        <v>93</v>
      </c>
      <c r="L41" s="142" t="s">
        <v>94</v>
      </c>
      <c r="M41" s="140" t="s">
        <v>95</v>
      </c>
      <c r="N41" s="142" t="s">
        <v>96</v>
      </c>
      <c r="O41" s="140" t="s">
        <v>97</v>
      </c>
      <c r="T41" s="135"/>
    </row>
    <row r="42" spans="2:20" s="144" customFormat="1" ht="12" customHeight="1">
      <c r="B42" s="143" t="s">
        <v>98</v>
      </c>
      <c r="D42" s="385" t="s">
        <v>99</v>
      </c>
      <c r="E42" s="385"/>
      <c r="F42" s="385"/>
      <c r="G42" s="385"/>
      <c r="H42" s="385"/>
      <c r="I42" s="385"/>
      <c r="J42" s="385"/>
      <c r="K42" s="385"/>
      <c r="L42" s="385"/>
      <c r="M42" s="385"/>
      <c r="N42" s="385"/>
      <c r="O42" s="385"/>
      <c r="T42" s="145"/>
    </row>
    <row r="43" spans="2:20" ht="12" customHeight="1">
      <c r="B43" s="386" t="s">
        <v>100</v>
      </c>
      <c r="C43" s="387"/>
      <c r="D43" s="387"/>
      <c r="E43" s="387"/>
      <c r="F43" s="387"/>
      <c r="G43" s="387"/>
      <c r="H43" s="387"/>
      <c r="I43" s="387"/>
      <c r="J43" s="387"/>
      <c r="K43" s="387"/>
      <c r="L43" s="387"/>
      <c r="M43" s="387"/>
      <c r="N43" s="387"/>
      <c r="O43" s="387"/>
      <c r="P43" s="387"/>
      <c r="Q43" s="387"/>
      <c r="R43" s="387"/>
      <c r="S43" s="387"/>
      <c r="T43" s="388"/>
    </row>
    <row r="44" spans="2:20" ht="3" customHeight="1" thickBot="1">
      <c r="B44" s="146"/>
      <c r="C44" s="147"/>
      <c r="D44" s="147"/>
      <c r="E44" s="147"/>
      <c r="F44" s="147"/>
      <c r="G44" s="147"/>
      <c r="H44" s="147"/>
      <c r="I44" s="147"/>
      <c r="J44" s="147"/>
      <c r="K44" s="147"/>
      <c r="L44" s="147"/>
      <c r="M44" s="147"/>
      <c r="N44" s="147"/>
      <c r="O44" s="147"/>
      <c r="P44" s="147"/>
      <c r="Q44" s="147"/>
      <c r="R44" s="147"/>
      <c r="S44" s="147"/>
      <c r="T44" s="148"/>
    </row>
    <row r="45" spans="2:20" ht="5.25" customHeight="1"/>
    <row r="46" spans="2:20" s="149" customFormat="1" ht="12" customHeight="1">
      <c r="B46" s="389" t="s">
        <v>101</v>
      </c>
      <c r="C46" s="389"/>
      <c r="D46" s="389"/>
      <c r="E46" s="389"/>
      <c r="F46" s="389"/>
      <c r="G46" s="389"/>
      <c r="H46" s="389"/>
      <c r="I46" s="389"/>
      <c r="J46" s="389"/>
      <c r="K46" s="389"/>
      <c r="L46" s="389"/>
      <c r="M46" s="389"/>
      <c r="N46" s="389"/>
      <c r="O46" s="389"/>
      <c r="P46" s="389"/>
      <c r="Q46" s="389"/>
      <c r="R46" s="389"/>
      <c r="S46" s="389"/>
      <c r="T46" s="389"/>
    </row>
    <row r="47" spans="2:20" s="149" customFormat="1" ht="5.25" customHeight="1">
      <c r="B47" s="150"/>
      <c r="C47" s="150"/>
      <c r="D47" s="150"/>
      <c r="E47" s="150"/>
      <c r="F47" s="150"/>
      <c r="G47" s="150"/>
      <c r="H47" s="150"/>
      <c r="I47" s="150"/>
      <c r="J47" s="150"/>
      <c r="K47" s="150"/>
      <c r="L47" s="150"/>
      <c r="M47" s="150"/>
      <c r="N47" s="150"/>
      <c r="O47" s="150"/>
      <c r="P47" s="150"/>
      <c r="Q47" s="150"/>
      <c r="R47" s="150"/>
      <c r="S47" s="150"/>
      <c r="T47" s="150"/>
    </row>
    <row r="48" spans="2:20" s="149" customFormat="1" ht="20.100000000000001" customHeight="1">
      <c r="B48" s="390" t="s">
        <v>102</v>
      </c>
      <c r="C48" s="391"/>
      <c r="D48" s="391"/>
      <c r="E48" s="392"/>
      <c r="F48" s="151" t="s">
        <v>103</v>
      </c>
      <c r="G48" s="393" t="s">
        <v>104</v>
      </c>
      <c r="H48" s="394"/>
      <c r="I48" s="151" t="s">
        <v>105</v>
      </c>
      <c r="J48" s="393" t="s">
        <v>106</v>
      </c>
      <c r="K48" s="394"/>
      <c r="L48" s="151" t="s">
        <v>107</v>
      </c>
      <c r="M48" s="393" t="s">
        <v>108</v>
      </c>
      <c r="N48" s="394"/>
      <c r="O48" s="151" t="s">
        <v>109</v>
      </c>
      <c r="P48" s="393" t="s">
        <v>110</v>
      </c>
      <c r="Q48" s="394"/>
      <c r="R48" s="152"/>
    </row>
    <row r="49" spans="2:20" s="149" customFormat="1" ht="8.25" customHeight="1">
      <c r="B49" s="367"/>
      <c r="C49" s="367"/>
      <c r="D49" s="367"/>
      <c r="E49" s="367"/>
      <c r="F49" s="150"/>
      <c r="G49" s="150"/>
      <c r="H49" s="150"/>
      <c r="I49" s="150"/>
      <c r="J49" s="150"/>
      <c r="K49" s="150"/>
      <c r="L49" s="150"/>
      <c r="M49" s="150"/>
      <c r="N49" s="150"/>
      <c r="O49" s="150"/>
      <c r="P49" s="150"/>
      <c r="Q49" s="150"/>
      <c r="R49" s="150"/>
      <c r="S49" s="150"/>
      <c r="T49" s="150"/>
    </row>
    <row r="50" spans="2:20" s="149" customFormat="1" ht="15" customHeight="1">
      <c r="B50" s="368" t="s">
        <v>111</v>
      </c>
      <c r="C50" s="369"/>
      <c r="D50" s="369"/>
      <c r="E50" s="370"/>
      <c r="F50" s="377" t="s">
        <v>112</v>
      </c>
      <c r="G50" s="378"/>
      <c r="H50" s="378"/>
      <c r="I50" s="378"/>
      <c r="J50" s="379"/>
      <c r="K50" s="377" t="s">
        <v>113</v>
      </c>
      <c r="L50" s="379"/>
      <c r="M50" s="377" t="s">
        <v>114</v>
      </c>
      <c r="N50" s="378"/>
      <c r="O50" s="378"/>
      <c r="P50" s="377" t="s">
        <v>115</v>
      </c>
      <c r="Q50" s="378"/>
      <c r="R50" s="379"/>
      <c r="S50" s="152"/>
    </row>
    <row r="51" spans="2:20" s="149" customFormat="1" ht="15" customHeight="1">
      <c r="B51" s="371"/>
      <c r="C51" s="372"/>
      <c r="D51" s="372"/>
      <c r="E51" s="373"/>
      <c r="F51" s="380" t="s">
        <v>116</v>
      </c>
      <c r="G51" s="381"/>
      <c r="H51" s="381"/>
      <c r="I51" s="381"/>
      <c r="J51" s="382"/>
      <c r="K51" s="377" t="s">
        <v>117</v>
      </c>
      <c r="L51" s="379"/>
      <c r="M51" s="364" t="s">
        <v>118</v>
      </c>
      <c r="N51" s="365"/>
      <c r="O51" s="366"/>
      <c r="P51" s="364" t="s">
        <v>119</v>
      </c>
      <c r="Q51" s="365"/>
      <c r="R51" s="366"/>
      <c r="S51" s="152"/>
    </row>
    <row r="52" spans="2:20" s="149" customFormat="1" ht="15" customHeight="1">
      <c r="B52" s="374"/>
      <c r="C52" s="375"/>
      <c r="D52" s="375"/>
      <c r="E52" s="376"/>
      <c r="F52" s="362"/>
      <c r="G52" s="383"/>
      <c r="H52" s="383"/>
      <c r="I52" s="383"/>
      <c r="J52" s="363"/>
      <c r="K52" s="362" t="s">
        <v>120</v>
      </c>
      <c r="L52" s="363"/>
      <c r="M52" s="364" t="s">
        <v>118</v>
      </c>
      <c r="N52" s="365"/>
      <c r="O52" s="366"/>
      <c r="P52" s="364" t="s">
        <v>119</v>
      </c>
      <c r="Q52" s="365"/>
      <c r="R52" s="366"/>
      <c r="S52" s="152"/>
    </row>
    <row r="53" spans="2:20" s="149" customFormat="1" ht="20.25" customHeight="1">
      <c r="B53" s="367"/>
      <c r="C53" s="367"/>
      <c r="D53" s="367"/>
      <c r="E53" s="367"/>
      <c r="F53" s="150"/>
      <c r="G53" s="150"/>
      <c r="H53" s="150"/>
      <c r="I53" s="150"/>
      <c r="J53" s="150"/>
      <c r="K53" s="150"/>
      <c r="L53" s="150"/>
      <c r="M53" s="150"/>
      <c r="N53" s="150"/>
      <c r="O53" s="150"/>
      <c r="P53" s="150"/>
      <c r="Q53" s="150"/>
      <c r="R53" s="150"/>
      <c r="S53" s="150"/>
      <c r="T53" s="150"/>
    </row>
    <row r="54" spans="2:20" ht="30" customHeight="1"/>
    <row r="55" spans="2:20" ht="30" customHeight="1"/>
    <row r="56" spans="2:20" ht="30" customHeight="1"/>
  </sheetData>
  <mergeCells count="70">
    <mergeCell ref="B8:T8"/>
    <mergeCell ref="B1:T1"/>
    <mergeCell ref="K3:N3"/>
    <mergeCell ref="O3:T3"/>
    <mergeCell ref="B5:H5"/>
    <mergeCell ref="B7:T7"/>
    <mergeCell ref="B19:E19"/>
    <mergeCell ref="F19:T19"/>
    <mergeCell ref="B9:T9"/>
    <mergeCell ref="B10:T10"/>
    <mergeCell ref="B11:T11"/>
    <mergeCell ref="B12:T12"/>
    <mergeCell ref="J13:K13"/>
    <mergeCell ref="M13:N13"/>
    <mergeCell ref="B14:E14"/>
    <mergeCell ref="M14:N14"/>
    <mergeCell ref="M15:N15"/>
    <mergeCell ref="B18:E18"/>
    <mergeCell ref="F18:T18"/>
    <mergeCell ref="B20:E20"/>
    <mergeCell ref="F20:T20"/>
    <mergeCell ref="B21:E21"/>
    <mergeCell ref="F21:T21"/>
    <mergeCell ref="B22:E22"/>
    <mergeCell ref="F22:T22"/>
    <mergeCell ref="B23:E23"/>
    <mergeCell ref="F23:J23"/>
    <mergeCell ref="K23:N23"/>
    <mergeCell ref="O23:T23"/>
    <mergeCell ref="B25:E25"/>
    <mergeCell ref="K25:N25"/>
    <mergeCell ref="B36:T36"/>
    <mergeCell ref="B26:E26"/>
    <mergeCell ref="K26:N26"/>
    <mergeCell ref="B27:E27"/>
    <mergeCell ref="K27:N27"/>
    <mergeCell ref="O27:Q27"/>
    <mergeCell ref="B28:E28"/>
    <mergeCell ref="F28:G28"/>
    <mergeCell ref="H28:I28"/>
    <mergeCell ref="J28:M28"/>
    <mergeCell ref="B29:E30"/>
    <mergeCell ref="B32:T32"/>
    <mergeCell ref="B33:T33"/>
    <mergeCell ref="B34:T34"/>
    <mergeCell ref="B35:T35"/>
    <mergeCell ref="B48:E48"/>
    <mergeCell ref="G48:H48"/>
    <mergeCell ref="J48:K48"/>
    <mergeCell ref="M48:N48"/>
    <mergeCell ref="P48:Q48"/>
    <mergeCell ref="D38:I38"/>
    <mergeCell ref="J38:Q38"/>
    <mergeCell ref="D42:O42"/>
    <mergeCell ref="B43:T43"/>
    <mergeCell ref="B46:T46"/>
    <mergeCell ref="K52:L52"/>
    <mergeCell ref="M52:O52"/>
    <mergeCell ref="P52:R52"/>
    <mergeCell ref="B53:E53"/>
    <mergeCell ref="B49:E49"/>
    <mergeCell ref="B50:E52"/>
    <mergeCell ref="F50:J50"/>
    <mergeCell ref="K50:L50"/>
    <mergeCell ref="M50:O50"/>
    <mergeCell ref="P50:R50"/>
    <mergeCell ref="F51:J52"/>
    <mergeCell ref="K51:L51"/>
    <mergeCell ref="M51:O51"/>
    <mergeCell ref="P51:R51"/>
  </mergeCells>
  <phoneticPr fontId="2"/>
  <pageMargins left="0.47244094488188981" right="0" top="0.55118110236220474" bottom="0" header="0.19685039370078741" footer="0.1968503937007874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請求書(契約)</vt:lpstr>
      <vt:lpstr>例_外注</vt:lpstr>
      <vt:lpstr>振込依頼書</vt:lpstr>
      <vt:lpstr>振込依頼書!Print_Area</vt:lpstr>
      <vt:lpstr>'請求書(契約)'!Print_Area</vt:lpstr>
      <vt:lpstr>例_外注!Print_Area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T-ONO</dc:creator>
  <cp:lastModifiedBy>Fujitsu01</cp:lastModifiedBy>
  <cp:revision>1</cp:revision>
  <cp:lastPrinted>2023-01-25T10:41:21Z</cp:lastPrinted>
  <dcterms:created xsi:type="dcterms:W3CDTF">2022-09-06T23:36:11Z</dcterms:created>
  <dcterms:modified xsi:type="dcterms:W3CDTF">2023-10-03T00:07:26Z</dcterms:modified>
</cp:coreProperties>
</file>